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coppieters\Downloads\"/>
    </mc:Choice>
  </mc:AlternateContent>
  <bookViews>
    <workbookView xWindow="28680" yWindow="-8010" windowWidth="29040" windowHeight="15840"/>
  </bookViews>
  <sheets>
    <sheet name="Inleiding" sheetId="1" r:id="rId1"/>
    <sheet name="Instructies" sheetId="2" r:id="rId2"/>
    <sheet name="1. Algemeen beleid" sheetId="3" r:id="rId3"/>
    <sheet name="2. Personeelsbeleid" sheetId="6" r:id="rId4"/>
    <sheet name="3. Leiderschap" sheetId="7" r:id="rId5"/>
    <sheet name="4. Interne &amp; externe comm" sheetId="8" r:id="rId6"/>
    <sheet name="Drop down" sheetId="4" state="hidden" r:id="rId7"/>
    <sheet name="Feedback" sheetId="5" state="hidden" r:id="rId8"/>
    <sheet name="5. Diversiteitsnetwerken" sheetId="9" r:id="rId9"/>
    <sheet name="Verklarende info"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9" l="1"/>
  <c r="D4" i="3" l="1"/>
  <c r="D8" i="6" l="1"/>
  <c r="D7" i="6"/>
  <c r="D6" i="6"/>
  <c r="D21" i="3"/>
  <c r="D8" i="3"/>
  <c r="D7" i="9" l="1"/>
  <c r="D5" i="9"/>
  <c r="D4" i="9"/>
  <c r="D3" i="9" l="1"/>
  <c r="D3" i="8"/>
  <c r="D6" i="8"/>
  <c r="D4" i="8"/>
  <c r="D14" i="7"/>
  <c r="D13" i="7"/>
  <c r="D12" i="7"/>
  <c r="D11" i="7"/>
  <c r="D10" i="7"/>
  <c r="D9" i="7"/>
  <c r="D8" i="7" l="1"/>
  <c r="D7" i="7" l="1"/>
  <c r="D6" i="7"/>
  <c r="D5" i="7"/>
  <c r="D4" i="7"/>
  <c r="D3" i="6"/>
  <c r="D28" i="6" l="1"/>
  <c r="D27" i="6"/>
  <c r="D26" i="6" l="1"/>
  <c r="D25" i="6"/>
  <c r="D24" i="6"/>
  <c r="D23" i="6" l="1"/>
  <c r="D22" i="6"/>
  <c r="D21" i="6" l="1"/>
  <c r="D20" i="6"/>
  <c r="D18" i="6"/>
  <c r="D17" i="6"/>
  <c r="D15" i="6"/>
  <c r="D14" i="6" l="1"/>
  <c r="D13" i="6"/>
  <c r="D11" i="6"/>
  <c r="D10" i="6"/>
  <c r="D5" i="6"/>
  <c r="D4" i="6"/>
  <c r="D20" i="3"/>
  <c r="D19" i="3"/>
  <c r="D18" i="3"/>
  <c r="D10" i="3" l="1"/>
  <c r="D17" i="3" l="1"/>
  <c r="D16" i="3"/>
  <c r="D2" i="3" l="1"/>
  <c r="D3" i="3"/>
  <c r="D15" i="3"/>
  <c r="D14" i="3"/>
  <c r="D13" i="3"/>
  <c r="D12" i="3"/>
  <c r="D11" i="3"/>
  <c r="D7" i="3" l="1"/>
  <c r="D6" i="3"/>
  <c r="D5" i="3" l="1"/>
</calcChain>
</file>

<file path=xl/sharedStrings.xml><?xml version="1.0" encoding="utf-8"?>
<sst xmlns="http://schemas.openxmlformats.org/spreadsheetml/2006/main" count="502" uniqueCount="406">
  <si>
    <t>Organisatiescan diversiteit en inclusie</t>
  </si>
  <si>
    <t>Wat maakt dat jij melk neemt bij je koffie en je collega niet? Misschien drink je wel liever thee? Zo banaal als dit voorbeeld start het verschil tussen mensen. Zo ook op de werkvloer.</t>
  </si>
  <si>
    <t>Stelling</t>
  </si>
  <si>
    <t>Antwoord</t>
  </si>
  <si>
    <t>Feedback</t>
  </si>
  <si>
    <t>1. Onze organisatie erkent verschillen en individuele noden van werknemers.</t>
  </si>
  <si>
    <t>JA</t>
  </si>
  <si>
    <t>NEE</t>
  </si>
  <si>
    <t>Maak hier uw keuze</t>
  </si>
  <si>
    <r>
      <t xml:space="preserve">Het belang van diversiteit en inclusie kunnen we situeren binnen </t>
    </r>
    <r>
      <rPr>
        <b/>
        <sz val="11"/>
        <color theme="1"/>
        <rFont val="Candara"/>
        <family val="2"/>
      </rPr>
      <t>drie domeinen</t>
    </r>
    <r>
      <rPr>
        <sz val="11"/>
        <color theme="1"/>
        <rFont val="Candara"/>
        <family val="2"/>
      </rPr>
      <t>.</t>
    </r>
  </si>
  <si>
    <r>
      <t xml:space="preserve">    2. </t>
    </r>
    <r>
      <rPr>
        <b/>
        <sz val="11"/>
        <color theme="1"/>
        <rFont val="Candara"/>
        <family val="2"/>
      </rPr>
      <t>Economisch:</t>
    </r>
    <r>
      <rPr>
        <sz val="11"/>
        <color theme="1"/>
        <rFont val="Candara"/>
        <family val="2"/>
      </rPr>
      <t xml:space="preserve"> diversiteit en inclusie kunnen aanleiding geven tot </t>
    </r>
    <r>
      <rPr>
        <u/>
        <sz val="11"/>
        <color theme="1"/>
        <rFont val="Candara"/>
        <family val="2"/>
      </rPr>
      <t>meer creativiteit en innovatie</t>
    </r>
    <r>
      <rPr>
        <sz val="11"/>
        <color theme="1"/>
        <rFont val="Candara"/>
        <family val="2"/>
      </rPr>
      <t xml:space="preserve"> op de werkvloer, door de veelheid aan 
        perspectieven die worden binnengebracht. Daarnaast kan een inclusieve organisatiecultuur bijdragen aan een</t>
    </r>
    <r>
      <rPr>
        <u/>
        <sz val="11"/>
        <color theme="1"/>
        <rFont val="Candara"/>
        <family val="2"/>
      </rPr>
      <t xml:space="preserve"> lager verloop en minder ziekte- 
</t>
    </r>
    <r>
      <rPr>
        <sz val="11"/>
        <color theme="1"/>
        <rFont val="Candara"/>
        <family val="2"/>
      </rPr>
      <t xml:space="preserve">        </t>
    </r>
    <r>
      <rPr>
        <u/>
        <sz val="11"/>
        <color theme="1"/>
        <rFont val="Candara"/>
        <family val="2"/>
      </rPr>
      <t>afwezigheid</t>
    </r>
    <r>
      <rPr>
        <sz val="11"/>
        <color theme="1"/>
        <rFont val="Candara"/>
        <family val="2"/>
      </rPr>
      <t xml:space="preserve">. Ten slotte kunnen organisaties die aandacht hebben voor diversiteit en inclusie beroep doen op een </t>
    </r>
    <r>
      <rPr>
        <u/>
        <sz val="11"/>
        <color theme="1"/>
        <rFont val="Candara"/>
        <family val="2"/>
      </rPr>
      <t>grotere pool aan potentiële</t>
    </r>
    <r>
      <rPr>
        <sz val="11"/>
        <color theme="1"/>
        <rFont val="Candara"/>
        <family val="2"/>
      </rPr>
      <t xml:space="preserve"> 
        </t>
    </r>
    <r>
      <rPr>
        <u/>
        <sz val="11"/>
        <color theme="1"/>
        <rFont val="Candara"/>
        <family val="2"/>
      </rPr>
      <t>werknemers</t>
    </r>
    <r>
      <rPr>
        <sz val="11"/>
        <color theme="1"/>
        <rFont val="Candara"/>
        <family val="2"/>
      </rPr>
      <t>. De optelsom van deze factoren kan in het voordeel van jullie organisatie spelen.</t>
    </r>
  </si>
  <si>
    <r>
      <t xml:space="preserve">     3. </t>
    </r>
    <r>
      <rPr>
        <b/>
        <sz val="11"/>
        <color theme="1"/>
        <rFont val="Candara"/>
        <family val="2"/>
      </rPr>
      <t>Wettelijk</t>
    </r>
    <r>
      <rPr>
        <sz val="11"/>
        <color theme="1"/>
        <rFont val="Candara"/>
        <family val="2"/>
      </rPr>
      <t xml:space="preserve">: elke organisatie binnen de EU is </t>
    </r>
    <r>
      <rPr>
        <u/>
        <sz val="11"/>
        <color theme="1"/>
        <rFont val="Candara"/>
        <family val="2"/>
      </rPr>
      <t>wettelijk verplicht</t>
    </r>
    <r>
      <rPr>
        <sz val="11"/>
        <color theme="1"/>
        <rFont val="Candara"/>
        <family val="2"/>
      </rPr>
      <t xml:space="preserve"> om in te zetten op de </t>
    </r>
    <r>
      <rPr>
        <u/>
        <sz val="11"/>
        <color theme="1"/>
        <rFont val="Candara"/>
        <family val="2"/>
      </rPr>
      <t>veiligheid en gezondheid van werknemers</t>
    </r>
    <r>
      <rPr>
        <sz val="11"/>
        <color theme="1"/>
        <rFont val="Candara"/>
        <family val="2"/>
      </rPr>
      <t xml:space="preserve">. De organisatie
        dient hierbij alle mogelijke risico’s zoveel mogelijk te vermijden of de schade zoveel mogelijk beperken (zie ook richtlijn 89/391/EEG). Daarnaast
        bestaat de wettelijke verplichting tot </t>
    </r>
    <r>
      <rPr>
        <u/>
        <sz val="11"/>
        <color theme="1"/>
        <rFont val="Candara"/>
        <family val="2"/>
      </rPr>
      <t>gelijke behandeling in arbeid en beroep</t>
    </r>
    <r>
      <rPr>
        <sz val="11"/>
        <color theme="1"/>
        <rFont val="Candara"/>
        <family val="2"/>
      </rPr>
      <t xml:space="preserve"> voor alle werknemers, ongeacht hun godsdienst of overtuiging,
        beperking, leeftijd, seksuele oriëntatie en geslacht (zie ook richtlijn 2000/78/EG en richtlijn 2006/54/EC).</t>
    </r>
  </si>
  <si>
    <t>Volgende thema’s komen aan bod in deze scan:</t>
  </si>
  <si>
    <t>We raden aan om de ganse scan te doorlopen. Indien dit niet mogelijk is, raden we aan om de volgorde van de thema’s te beschouwen als een stappenplan, waarbij het algemeen beleid de eerste stap richting een inclusieve organisatie kan zijn.</t>
  </si>
  <si>
    <t xml:space="preserve">   1. ALGEMEEN BELEID</t>
  </si>
  <si>
    <t xml:space="preserve">   2. PERSONEELSBELEID</t>
  </si>
  <si>
    <t xml:space="preserve">   3. LEIDERSCHAP</t>
  </si>
  <si>
    <t xml:space="preserve">   4. INTERNE EN EXTERNE COMMUNICATIE</t>
  </si>
  <si>
    <t xml:space="preserve">   5. DIVERSITEITSNETWERKEN</t>
  </si>
  <si>
    <t>2. Diversiteit en inclusie staan op de agenda in onze organisatie.</t>
  </si>
  <si>
    <t>Eigen opmerking bij deze stelling</t>
  </si>
  <si>
    <t>Algemeen beleid - FB Vraag 1 - Antwoord JA of NEE</t>
  </si>
  <si>
    <t xml:space="preserve">Dat kan beter 💪!
• Door deze organisatiescan te doorlopen zet jullie organisatie een goede stap richting 
    bewustwording van diversiteit en inclusie.
• Bewustwording is echter niet voldoende. Diversiteit en inclusie moeten verankerd worden in hoe 
    werk georganiseerd wordt. Elke organisatie kan hierin een bijdrage leveren, zodat we samen 
    kunnen streven naar een inclusieve maatschappij.
• Door diversiteit en inclusie met regelmaat op de agenda te zetten, kan het thema geleidelijk aan 
    aandacht en draagvlak winnen. </t>
  </si>
  <si>
    <t>Algemeen beleid - FB Vraag 2 - Antwoord NEE</t>
  </si>
  <si>
    <t>Algemeen beleid - FB Vraag 2.1 - Antwoord JA</t>
  </si>
  <si>
    <t>Algemeen beleid - FB Vraag 2.1 - Antwoord NEE</t>
  </si>
  <si>
    <t>Personeelsbeleid</t>
  </si>
  <si>
    <t>Klik hier voor meer informatie over personeelsbeleid</t>
  </si>
  <si>
    <t>😀 Goed bezig! 
• Door diversiteit en inclusie met regelmaat op de agenda te zetten, kan het thema geleidelijk aan   
    aandacht en draagvlak winnen.
• Bewustwording is echter niet voldoende. Diversiteit en inclusie moeten verankerd worden in hoe 
    werk georganiseerd wordt. Elke organisatie kan hierin een bijdrage leveren, zodat we samen 
    kunnen streven naar een inclusieve maatschappij.</t>
  </si>
  <si>
    <t>• Iedereen is anders, ook op de werkvloer. Laat je tijdens deze organisatiescan niet enkel leiden 
    door zichtbare verschillen tussen werknemers. Veel verschillen zijn ook onzichtbaar.
• Een organisatie die oog heeft voor ieders ‘anders zijn’ kan de gezondheid en veiligheid van haar 
    werknemers beter bewaken. 
• Een one-size-fits-all beleid gaat niet hand in hand met diversiteit en inclusie. Van een organisatie 
    wordt verwacht te investeren in elk individu, met oog voor individuele noden en behoeften.
• Werknemers die zich gewaardeerd voelen, ervaren meer welzijn op het werk. Dit houdt o.a. in: meer 
    bevlogenheid, en minder stress, burn-out, verzuim en verloop. Zowel werknemers als werkgevers 
    halen dus voordeel uit de investering in een diverse en inclusieve cultuur.</t>
  </si>
  <si>
    <t>Meer info</t>
  </si>
  <si>
    <t xml:space="preserve">    2.2. Diversiteit en inclusie zijn begrippen die expliciet opgenomen zijn in ons     
    personeelsbeleid.</t>
  </si>
  <si>
    <t>Algemeen beleid - FB Vraag 2.2 - Antwoord JA</t>
  </si>
  <si>
    <t>Algemeen beleid - FB Vraag 2.2 - Antwoord NEE</t>
  </si>
  <si>
    <t xml:space="preserve">    2.3. Diversiteit en inclusie zijn begrippen die expliciet opgenomen zijn in ons 
    welzijnsbeleid.</t>
  </si>
  <si>
    <t>Algemeen beleid - FB Vraag 2.3 - Antwoord JA</t>
  </si>
  <si>
    <t>Algemeen beleid - FB Vraag 2.3 - Antwoord NEE</t>
  </si>
  <si>
    <t>Welzijnsbeleid</t>
  </si>
  <si>
    <t xml:space="preserve">    2.4. Onze organisatie heeft een diversiteitsbeleid.</t>
  </si>
  <si>
    <t>Klik hier voor meer informatie over welzijnsbeleid</t>
  </si>
  <si>
    <t>Klik hier voor meer informatie over diversiteitsbeleid</t>
  </si>
  <si>
    <t>Diversiteitsbeleid</t>
  </si>
  <si>
    <t>Verklarende woordenschat</t>
  </si>
  <si>
    <t>https://beleidsplanning.socius.be/2-1-het-belang-van-je-missie-visie/</t>
  </si>
  <si>
    <t>https://www.ubsbusiness.nl/kennisbank/hr-beleid/</t>
  </si>
  <si>
    <t xml:space="preserve">De missie beschrijft de kernopdracht van de organisatie. De visie beschrijft de kernwaarden van de organisatie. 
</t>
  </si>
  <si>
    <t xml:space="preserve">HR beleid of personeelsbeleid kan gezien worden als het geheel aan maatregelen en instrumenten gericht op de werkzame personen binnen een organisatie met als doel het verwezenlijken van de organisatiedoelstellingen. 
</t>
  </si>
  <si>
    <t>https://werk.belgie.be/nl/themas/welzijn-op-het-werk</t>
  </si>
  <si>
    <t>http://www.multicultureelopleiden.nl/school/diversiteitsbeleid/definitie/</t>
  </si>
  <si>
    <t xml:space="preserve">Diversiteitsbeleid (soms ook gebruikt als synoniem voor diversiteitsmanagement) wordt onder meer gedefinieerd als beleid dat gericht is op het erkennen en waarderen van verschillen tussen personen. 
</t>
  </si>
  <si>
    <t>Algemeen beleid - FB Vraag 2.4 - Antwoord JA</t>
  </si>
  <si>
    <t>Algemeen beleid - FB Vraag 2.4 - Antwoord NEE</t>
  </si>
  <si>
    <t xml:space="preserve">    2.5. Onze organisatie heeft oog voor de belangen van LGBTQI+-werknemers.</t>
  </si>
  <si>
    <t>Klik hier voor meer info over waar LGBTQ+-werknemers voor staat</t>
  </si>
  <si>
    <t>LGBTQI+</t>
  </si>
  <si>
    <t xml:space="preserve">LGBTQI+ is een letterwoord om seksuele, gender- en geslachtsdiversiteit aan te duiden. L= lesbisch, G= gay (homo), B= biseksueel, T= transgender, Q = Queer, I= intersekse. De plus staat voor alle personen en groepen die buiten de gender- en heteronorm vallen, maar niet onder 1 van de genoemde letters. </t>
  </si>
  <si>
    <t>https://cavaria.be/woordenlijst</t>
  </si>
  <si>
    <t>Algemeen beleid - FB Vraag 2.5 - Antwoord JA</t>
  </si>
  <si>
    <t>Algemeen beleid - FB Vraag 2.5 - Antwoord NEE</t>
  </si>
  <si>
    <t>3. Binnen onze organisatie worden concrete acties genomen rond diversiteit en inclusie.</t>
  </si>
  <si>
    <t>Algemeen beleid - FB Vraag 3 - Antwoord JA</t>
  </si>
  <si>
    <t>Algemeen beleid - FB Vraag 3 - Antwoord NEE</t>
  </si>
  <si>
    <t>Ga naar de volgende vraag</t>
  </si>
  <si>
    <t xml:space="preserve">    3.1. Onze organisatie brengt de diversiteit van werknemers in kaart.</t>
  </si>
  <si>
    <t>Algemeen beleid - FB Vraag 3.1. - Antwoord JA</t>
  </si>
  <si>
    <t>Algemeen beleid - FB Vraag 3.1. - Antwoord NEE</t>
  </si>
  <si>
    <t>Dat kan beter 💪!
• Het is goed om na te gaan of er diversiteit is binnen jullie organisatie. Het in kaart brengen van de 
    diversiteit zegt immers iets over hoe jullie organisatie omgaat met diversiteit. Staat jullie organisatie 
    open voor alle potentiële werknemers? Vinden alle potentiële werknemers de weg naar jullie 
    organisatie? 
• Sta ook stil bij minder zichtbare vormen van diversiteit en hoe je deze in kaart kan brengen. Bv. 
    LGBTQI+ is zo’n vorm van diversiteit. Minder zichtbare vormen van diversiteit kunnen bijvoorbeeld 
    in kaart gebracht worden bij personeelsbevragingen (door te vragen naar zelfidentificatie met zo'n 
    vorm van  diversiteit). Deze vraag kan ook opgenomen worden in het onthaalbeleid. Let hierbij wel 
    op dat deze goed gekaderd is, en niet als stigmatiserend gepercipieerd wordt.
• Het is ook belangrijk om aandacht te hebben voor intersectionaliteit bij het in kaart brengen van 
    diversiteit. Intersectionaliteit of kruispuntdenken houdt rekening met het feit dat een persoon 
    meervoudige discriminatie kan ervaren op basis van verschillende gronden, bv. geslacht, leeftijd, 
    etnisch-culturele achtergrond, seksuele voorkeur, … Deze meervoudige discriminatie maakt 
    personen extra kwetsbaar, ook op de werkvloer.</t>
  </si>
  <si>
    <t xml:space="preserve">    3.2. Onze organisatie brengt het welzijn van minderheidsgroepen in kaart.</t>
  </si>
  <si>
    <t>Algemeen beleid - FB Vraag 3.2. - Antwoord JA</t>
  </si>
  <si>
    <t>Algemeen beleid - FB Vraag 3.2. - Antwoord NEE</t>
  </si>
  <si>
    <t>Dat kan beter 💪!
• In het kader van het in kaart brengen van psychosociale risico’s op de werkvloer, is het ook 
    belangrijk om de risico’s voor minderheidsgroepen in kaart te brengen.
• Dit kunnen jullie bijvoorbeeld doen door deze groepen op te nemen als een afzonderlijke 
    vergelijkingsgroep in een personeelsbevraging, of door hen te bevragen in een focusgroep of via 
    interviews.
• De inzichten die hieruit volgen kunnen gebruikt worden om gerichtere acties te ondernemen voor 
    bepaalde groepen.
• Hierbij is het belangrijk om bottom-up te werken vanuit de werknemers. Dit werkt immers 
    empowerend. Geef werknemers uit minderheidsgroepen een stem in het verhaal. Betrek ook 
    andere perspectieven. Zorg hierbij voor een positief en constructief verhaal, waarbij in geen enkele 
    richting gestigmatiseerd wordt.</t>
  </si>
  <si>
    <t xml:space="preserve">    3.3. Er worden concrete doelen en mijlpalen gesteld rond acties voor diversiteit en  
    inclusie in onze organisati (op individueel-, team- en/of organisatieniveau).</t>
  </si>
  <si>
    <t>Algemeen beleid - FB Vraag 3.3. - Antwoord JA</t>
  </si>
  <si>
    <t>Algemeen beleid - FB Vraag 3.3. - Antwoord NEE</t>
  </si>
  <si>
    <t xml:space="preserve">Dat kan beter 💪!
• Wanneer vage doelen gesteld worden zonder hier concrete mijlpalen aan gekoppeld worden, wordt 
   het moeilijk om werknemers te motiveren om hieraan te werken.
• Zonder doelen met concrete mijlpalen is het moeilijk om te bepalen wanneer acties en maatregelen 
    geslaagd zijn.
• Bij het stellen van concrete doelen en mijlpalen kan het helpen om het raamwerk van SMART (zie 
    bv. https://nl.wikipedia.org/wiki/SMART-principe) of PRISMA (zie bv. 
    https://strategischlui.nl/prisma-doelen-slimmer-dan-smart/) te gebruiken. </t>
  </si>
  <si>
    <t xml:space="preserve">        3.3.1. De inzichten die uit het verzamelen van de gegevens rond diversiteit en/of   
        link tussen diversiteit en welzijn worden gebruikt als input om doelen en 
        mijlpalen te stellen.</t>
  </si>
  <si>
    <t>Algemeen beleid - FB Vraag 3.3.1 - Antwoord JA</t>
  </si>
  <si>
    <t>Algemeen beleid - FB Vraag 3.3.1 - Antwoord NEE</t>
  </si>
  <si>
    <t>Dat kan beter 💪!
• Als je een aantal dingen in kaart brengt, zoals diversiteit, maar ook hoe minderheidsgroepen zich 
    voelen op de werkvloer, schep je de verwachting dat hier verder ook iets mee gedaan zal worden. 
• Daarom is het belangrijk om met de inzichten aan de slag te gaan en ze te vertalen naar concrete 
    actiepunten.
• Hierbij is het belangrijk om bottom-up te werken vanuit de werknemers. Dit werkt immers 
    empowerend. Geef werknemers uit minderheidsgroepen een stem in het verhaal. Betrek ook 
    andere perspectieven. Zorg hierbij voor een positief en constructief verhaal, waarbij in geen enkele 
    richting gestigmatiseerd wordt.</t>
  </si>
  <si>
    <t xml:space="preserve">        3.3.2 Er is iemand verantwoordelijk voor de opvolging van de concrete doelen en 
        mijlpalen.</t>
  </si>
  <si>
    <t>Algemeen beleid - FB Vraag 3.3.2 - Antwoord JA</t>
  </si>
  <si>
    <t>Algemeen beleid - FB Vraag 3.3.2 - Antwoord NEE</t>
  </si>
  <si>
    <t>😀 Goed bezig! 
• Het is goed om na te gaan of er diversiteit is binnen jullie organisatie. Het in kaart brengen van de 
    diversiteit zegt immers iets over hoe jullie organisatie omgaat met diversiteit. Staat jullie organisatie 
    open voor alle potentiële werknemers? Vinden alle potentiële werknemers de weg naar jullie 
    organisatie? 
• Sta ook stil bij minder zichtbare vormen van diversiteit en hoe je deze in kaart kan brengen. Bv. 
    LGBTQI+ is zo’n vorm van diversiteit. Minder zichtbare vormen van diversiteit kunnen bijvoorbeeld 
    in kaart gebracht worden bij personeelsbevragingen (door te vragen naar zelfidentificatie met zo'n 
    vorm van  diversiteit). Deze vraag kan ook opgenomen worden in het onthaalbeleid. Let hierbij wel 
    op dat deze goed gekaderd is, en niet als stigmatiserend gepercipieerd wordt.
• Het is ook belangrijk om aandacht te hebben voor intersectionaliteit bij het in kaart brengen van 
    diversiteit. Intersectionaliteit of kruispuntdenken houdt rekening met het feit dat een persoon 
    meervoudige discriminatie kan ervaren op basis van verschillende gronden, bv. geslacht, leeftijd, 
    etnisch-culturele achtergrond, seksuele voorkeur, … Deze meervoudige discriminatie maakt 
    personen extra kwetsbaar, ook op de werkvloer.</t>
  </si>
  <si>
    <t>😀 Goed bezig! 
• Werknemers uit minderheidsgroepen ervaren vaak discriminatie op de werkvloer, en dit kan 
    negatieve gevolgen hebben voor hun psychosociaal welzijn op het werk. 
• Jullie kunnen nagaan of dit in jullie organisatie het geval is, bijvoorbeeld aan de hand van een 
    personeelsbevraging, focusgroepen of interviews.
• Als werknemers uit minderheidsgroepen lager scoren op psychosociaal welzijn dan de 
    meerderheidsgroep, kunnen jullie nagaan welke concrete acties hun welzijn kunnen verbeteren.
• Hierbij is het belangrijk om bottom-up te werken vanuit de werknemers. Dit werkt immers 
    empowerend. Geef werknemers uit minderheidsgroepen een stem in het verhaal. Betrek ook 
    andere perspectieven. Zorg hierbij voor een positief en constructief verhaal, waarbij in geen enkele 
    richting gestigmatiseerd wordt.</t>
  </si>
  <si>
    <t>😀 Goed bezig! 
Door met de inzichten aan de slag te gaan en ze te vertalen naar concrete actiepunten kom je een stap dichter bij een inclusieve organisatie(cultuur).</t>
  </si>
  <si>
    <t>😀 Goed bezig! 
• Goed dat er iemand aangeduid is om de opvolging te verzekeren.
• Zorg dat deze verantwoordelijke het mandaat van de directie heeft om hiermee bezig te zijn, en 
    verbindt er ook voldoende tijd en middelen aan vast.
• Zorg dat de verantwoordelijke bekend is in de organisatie.
• Bekijk met de verantwoordelijke ook hoe de communicatie en afstemming in de organisatie best 
    gebeurt.
• Afhankelijk van de positie van de verantwoordelijke in de organisatie moet er extra aandacht 
    besteed worden aan communicatie naar de verschillende niveaus in de hiërarchische lijn (zowel 
    voldoende voeling met werkvloer als voldoende afstemming met directie).
• Zorg voor back-up zodat afwezigheid van de verantwoordelijke gemakkelijk kan opgevangen 
    worden en de continuïteit bewaard blijft.</t>
  </si>
  <si>
    <t>Dat kan beter 💪!
• Als er niemand aangesteld is om dit mee op te volgen, loop je het risico dat de doelen en mijlpalen 
    naar de achtergrond verdwijnen.
• Daarom is het goed om een verantwoordelijke aan te stellen voor de opvolging.
• Zorg ervoor dat deze verantwoordelijke mandaat krijgt van de directie, en voldoende tijd en 
    middelen krijgt om hieraan te werken.
• Kies bij voorkeur iemand met zowel een goed netwerk binnen de organisatie als met passie voor het 
    thema.
• Zorg voor back-up zodat afwezigheid van de verantwoordelijke gemakkelijk kan opgevangen 
    worden en de continuïteit bewaard blijft.</t>
  </si>
  <si>
    <t xml:space="preserve">        3.3.3 Deze doelen en mijlpalen worden geïntegreerd in het jaaractieplan (JAP).</t>
  </si>
  <si>
    <t>Klik hier voor meer informatie over jaaractieplan</t>
  </si>
  <si>
    <t>Jaaractieplan</t>
  </si>
  <si>
    <t>In het jaaractieplan leggen bedrijven hun preventieve acties voor het komende jaar vast.</t>
  </si>
  <si>
    <t>https://werk.belgie.be/nl/themas/welzijn-op-het-werk/algemene-beginselen/algemene-principes-betreffende-het-welzijnsbeleid#toc_heading_4</t>
  </si>
  <si>
    <t>Algemeen beleid - FB Vraag 3.3.3 - Antwoord JA</t>
  </si>
  <si>
    <t>Algemeen beleid - FB Vraag 3.3.3 - Antwoord NEE</t>
  </si>
  <si>
    <t>😀 Goed bezig! 
• Als de doelen en mijlpalen met betrekking tot diversiteit en inclusie geïntegreerd worden in het  
    jaaractieplan, kunnen ze gelinkt worden met andere doelen op vlak van welzijn en gezondheid.
• Gezien de verankering in het jaaractieplan is het ook gemakkelijker om het diversiteits- en 
    inclusieverhaal levend te houden binnen jullie organisatie.
• Bovendien kan deze verankering ook het draagvlak versterken doordat meer mensen op de hoogte 
    gehouden en betrokken worden (bv. via het Comité voor Preventie en Bescherming op het werk). 
• Als het diversiteits- en inclusieverhaal ingebed is binnen het breder verhaal van welzijn en 
   gezondheid op het werk, kan het makkelijker zijn om budgetten vrij te maken om hierin te 
   investeren.</t>
  </si>
  <si>
    <t xml:space="preserve">Dat kan beter 💪!
• Als de doelen en mijlpalen rond diversiteit en inclusie niet gelinkt zijn met andere doelen rond 
    welzijn en gezondheid op het werk, lijkt het een op zich staand verhaal. 
• Hierdoor kan het moeilijker zijn om er beweging in te krijgen. Het draagvlak is lager en men heeft 
    minder toegang tot netwerken binnen de organisatie om acties en maatregelen te promoten en uit 
    te voeren.
• Maatregelen rond diversiteit en inclusie kunnen tegenstrijdig zijn met andere preventieve 
    maatregelen. Of ze kunnen juist overlappen, waardoor er dubbel werk geleverd wordt en er 
    onduidelijkheid kan ontstaan. Daarom is het belangrijk om de link te leggen met het JAP.
• Zonder link met het JAP is het minder transparant waarbinnen acties en maatregelen rond diversiteit 
    en inclusie kaderen. </t>
  </si>
  <si>
    <t xml:space="preserve">        3.3.4 Diversiteit is een thema dat terugkomt in het globaal preventieplan (GPP).</t>
  </si>
  <si>
    <t>Klik hier voor meer informatie over globaal preventieplan</t>
  </si>
  <si>
    <t>Globaal preventieplan</t>
  </si>
  <si>
    <t>Het globaal preventieplan bevat de grote lijnen van het preventiebeleid voor een termijn van 5 jaar.</t>
  </si>
  <si>
    <t>Algemeen beleid - FB Vraag 3.3.4 - Antwoord JA</t>
  </si>
  <si>
    <t>Algemeen beleid - FB Vraag 3.3.4 - Antwoord NEE</t>
  </si>
  <si>
    <t>😀 Goed bezig! 
• De integratie in het GPP weerspiegelt het belang en een lange termijn visie om te blijven werken aan 
    diversiteit en inclusie op de werkvloer. Er is niet enkel aandacht voor de analyse en voor eenmalige 
    acties, maar ook voor evaluatie en borging.
• Zorg bij de acties en maatregelen voor zowel quick wins als acties die wat meer tijd vergen. Dit zorgt 
    voor continue motivatie om te blijven inzetten op het thema.</t>
  </si>
  <si>
    <t>Dat kan beter 💪!
• Als diversiteit en inclusie op de werkvloer niet als thema worden opgenomen in het GPP, bestaat het 
    risico dat het geen blijvend aandachtspunt is. 
• Door de integratie met het GPP wordt het belang onderstreept, kunnen linken gelegd worden met 
    andere lange termijn doelen, en kan nagegaan zijn of deze met elkaar verenigbaar zijn.
• Als de doelen en mijlpalen geïntegreerd worden in het GPP, zorg er dan voor dat hierbij zowel quick 
    wins opgenomen worden, als acties en maatregelen die wat meer tijd vergen. Dit zorgt voor 
    continue motivatie om te blijven inzetten op het thema.</t>
  </si>
  <si>
    <t>4. Neemt minstens één van volgende groepen binnen jullie organisatie actief deel aan de dialoog rond diversiteit en inclusie?
• De hiërarchische lijn
• Werknemers(vertegenwoordiging)
• Thematische werkgroepen (bv. welzijnswerkgroep, diversiteitswerkgroep, ...)
• Een vertrouwenspersoon of preventieadviseur psychosociale aspecten
• Externen (klanten / cliënten / patiënten / bewoners / leerlingen / ....)</t>
  </si>
  <si>
    <t>Algemeen beleid - FB Vraag 4 - Antwoord NEE</t>
  </si>
  <si>
    <t>Algemeen beleid - FB Vraag 4 - Antwoord JA</t>
  </si>
  <si>
    <t xml:space="preserve">
Dat kan beter 💪!
• Om een inclusieve organisatie te kunnen zijn, worden alle belangrijke stakeholders best betrokken. 
    Nadat jullie de stakeholders in kaart gebracht hebben, kunnen jullie gebruik maken van de matrix 
    invloed en interesse om te bepalen op welke manier jullie hen moeten betrekken. Zie bv. 
    https://projectmanagementsite.nl/stakeholdersanalyse/#.YJmIvLW2Xcs
• Door dialoog te voeren rond diversiteit en inclusie, creëer je een draagvlak voor het thema.
• Bovendien komt het thema pas tot leven als er actief over gesproken wordt door iedereen.
• Door verschillende groepen actief te betrekken in de dialoog, komen verschillende ideeën naar 
    boven over hoe jullie organisatie diversiteit en inclusie kan implementeren.</t>
  </si>
  <si>
    <t>5. Onze organisatie gaat actief op zoek naar interne hiaten om diversiteit en inclusie te stimuleren, door bijvoorbeeld:
• Documenten (papier en digitaal) te overlopen en aan te passen
• Procedures te screenen en aan te passen
• Een rondgang in de gebouwen te doen en aanpassingen door te voeren</t>
  </si>
  <si>
    <t>Algemeen beleid - FB Vraag 5 - Antwoord JA</t>
  </si>
  <si>
    <t>Algemeen beleid - FB Vraag 5 - Antwoord NEE</t>
  </si>
  <si>
    <t>Klik hier voor meer informatie over rondgang</t>
  </si>
  <si>
    <t>Rondgang</t>
  </si>
  <si>
    <t>Een rondgang in de organisatie waarbij kritisch nagegaan wordt of het gebouw, met al zijn voorzieningen en aankleding, toegankelijk en inclusief is voor diverse groepen. Denk hierbij aan toegankelijkheid voor rolstoelgebruikers, genderneutrale toiletten, afbeeldingen/posters die voldoende diversiteit tonen, …</t>
  </si>
  <si>
    <t>https://www.wolterskluwer.com/nl-be/expert-insights/ten-tips-for-an-effective-safety-tour</t>
  </si>
  <si>
    <t>😀 Goed bezig! 
• Moedig werknemers aan om te signaleren wanneer ze discriminerende of niet-inclusieve zaken 
    tegenkomen. Zorg voor één centraal punt waar werknemers dit kunnen melden (bv. ideeënbox, 
    mailadres, …). Zo verhogen jullie de alertheid voor en betrokkenheid bij het thema. Bovendien is dit 
    een manier waarop jullie het belang om te werken aan diversiteit en inclusie kunnen uitdragen naar 
    alle werknemers. 
• Stel eventueel een inventaris op van alle documenten en formulieren die in gebruik zijn binnen en 
    buiten de organisatie. Evalueer alle geïnventariseerde zaken op jaarlijkse basis. Zo kijk je zeker geen 
    verouderd formulier over het hoofd.</t>
  </si>
  <si>
    <t>Dat kan beter 💪!
• Binnen de meeste organisaties zullen er zaken in gebruik zijn die discriminerend of niet inclusief zijn. 
    Sommige zaken kunnen verouderd of onbewust discriminerend opgesteld zijn. Denk hierbij 
    bijvoorbeeld aan documenten, procedures, rondgang, …
• In een eerste stap kan de organisatie een inventaris maken van documenten en formulieren die in 
    gebruik zijn. Evalueer deze met een kritische blik op hun inclusiviteit. Voert jullie organisatie een 
    update door van gebruikte bestanden / documenten / formulieren? Of ontwikkelt jullie organisatie 
    bv. een nieuwe huisstijl of website? Neem inclusiviteit en diversiteit dan meteen op als 
    aandachtspunt.
• Moedig werknemers aan om te signaleren wanneer ze discriminerende of niet-inclusieve zaken 
    tegenkomen. Zorg voor één centraal punt waar werknemers dit kunnen melden (bv. ideeënbox, 
    mailadres, …). Zo verhogen jullie de alertheid voor en betrokkenheid bij het thema. Bovendien is dit 
    een manier waarop jullie het belang om te werken aan diversiteit en inclusie kunnen uitdragen naar 
    alle werknemers.</t>
  </si>
  <si>
    <t>6. Onze organisatie heeft een transparant beleid omtrent het gebruik van sociale media door werknemers tijdens en na de werkuren.</t>
  </si>
  <si>
    <t>Algemeen beleid - FB Vraag 6 - Antwoord JA</t>
  </si>
  <si>
    <t>Algemeen beleid - FB Vraag 6 - Antwoord NEE</t>
  </si>
  <si>
    <t>Dat kan beter 💪!
• #Sociale media maken steeds meer deel uit van ons dagelijks (sociale) leven. Dit thema kan je dus 
    niet negeren.
• Goede afspraken maken goede vrienden. Dankzij een transparant beleid (bv. 
    https://www.frankwatching.com/archive/2021/02/02/social-media-richtlijnen-medewerkers/) rond 
    sociale media weten werknemers wat de verwachtingen zijn en zijn de grenzen duidelijk.
• Een transparant beleid invoeren geeft de organisatie en haar werknemers de kans om er op terug te 
    vallen indien er een incident via social media zou plaatsvinden.
• Jullie kunnen belangrijke afspraken binnen dit beleid expliciet opnemen in de gedragscode van jullie 
    organisatie.</t>
  </si>
  <si>
    <t>7. In onze organisatie passen we het principe van positieve acties toe.</t>
  </si>
  <si>
    <t>Klik hier voor meer informatie over positieve acties</t>
  </si>
  <si>
    <t>Positieve acties</t>
  </si>
  <si>
    <t>Positieve acties zijn maatregelen die gericht zijn om nadelen te verminderen van benadeelde groepen.</t>
  </si>
  <si>
    <t>https://www.unia.be/nl/artikels/positieve-acties-kunnen-de-arbeidspositie-van-sommige-groepen-versterken#:~:text=Unia%20stelt%20een%20brede%20waaier,streefcijfers%20die%20gehaald%20moeten%20worden.</t>
  </si>
  <si>
    <t>Algemeen beleid - FB Vraag 7 - Antwoord JA</t>
  </si>
  <si>
    <t>Algemeen beleid - FB Vraag 7 - Antwoord NEE</t>
  </si>
  <si>
    <t>😀 Goed bezig! 
Transparantie is key! Kader de positieve acties van jullie organisatie naar alle werknemers toe: waarom doen we dit? Belicht hierbij de meerwaarde van diversiteit voor jullie organisatie.</t>
  </si>
  <si>
    <t>😀 Goed bezig! 
• #Sociale media maken steeds meer deel uit van ons dagelijks (sociale) leven. Dit thema kan je dus 
    niet negeren.
• Goede afspraken maken goede vrienden. Dankzij een transparant beleid (bv. 
    https://www.frankwatching.com/archive/2021/02/02/social-media-richtlijnen-medewerkers/) rond 
    sociale media weten werknemers wat de verwachtingen zijn en zijn de grenzen duidelijk.
• Een transparant beleid invoeren geeft de organisatie en haar werknemers de kans om er op terug te 
    vallen indien er een incident via social media zou plaatsvinden.
• Jullie kunnen belangrijke afspraken binnen dit beleid expliciet opnemen in de gedragscode van jullie 
    organisatie.</t>
  </si>
  <si>
    <t>Dat kan beter 💪!
• In principe is het goed om te vertrekken vanuit het gelijkheidsbeginsel (= algemeen principe dat 
    iedere burger (wettelijk) gelijke rechten en een gelijke behandeling in gelijke gevallen toekent). Maar 
    heb er oog voor dat niet iedereen start vanuit dezelfde positie. Een gelijke behandeling zorgt niet 
    noodzakelijk voor gelijke kansen. Positieve acties kunnen bijdragen aan gelijke kansen.
• Wettelijk gezien mogen positieve acties plaatsvinden mits voldaan aan de voorwaarden die bepaald 
    zijn in het KB van 11 februari 2019.
• Voorbeelden van positieve acties zijn:
      • wervingscampagnes voor specifieke doelgroepen;
      • het gericht promoten van vacatures bij specifieke doelgroepen;
      • ondersteuningsprogramma’s voor sollicitanten bij het doorlopen van een sollicitatieprocedure. 
          Dit zou bijvoorbeeld kunnen betekenen dat een bedrijf de mogelijkheid biedt om voor 
          kandidaten uit een bepaalde doelgroep informatie of vooropleidingen te voorzien met uitleg 
          over hoe ze succesvol kunnen solliciteren bij het bedrijf;
      • stageplaatsen voorbehouden aan groepen waarvoor positieve acties toegelaten zijn. Daar kan 
          een garantie op een job aan verbonden worden, bv. bij positieve evaluatie van de stage en bij het 
          uitschrijven van een vacature in een periode van 2 jaar na de stage;
      • opleidingen stimuleren met het oog op doorgroeimogelijkheden met het oog op het doorbreken 
          van een glazen plafond.</t>
  </si>
  <si>
    <t>WERVING- EN SELECTIEPROCEDURES</t>
  </si>
  <si>
    <t>1. Rekruteerders zijn zich bewust van de (mogelijke) impact van stereotypes en vooroordelen bij werving en selectie, bijvoorbeeld via sensibilisering en opleiding.</t>
  </si>
  <si>
    <t>Klik hier voor meer informatie over stereotypes en vooroordelen</t>
  </si>
  <si>
    <t xml:space="preserve">Personeelsbeleid - FB Vraag 1 - Antwoord JA </t>
  </si>
  <si>
    <t>Personeelsbeleid - FB Vraag 1 - Antwoord NEE</t>
  </si>
  <si>
    <t>Stereotype</t>
  </si>
  <si>
    <t>Vooroordeel</t>
  </si>
  <si>
    <t>Een stereotype is een beeld of opvatting dat we hebben van iemand of van een groep personen. Dit beeld is een generalisatie en komt vaak niet (volledig) overeen met de realiteit. Stereotypes kunnen leiden tot vooroordelen.</t>
  </si>
  <si>
    <t>Een vooroordeel is een emotioneel geladen mening of oordeel over iemand of een groep personen.</t>
  </si>
  <si>
    <t xml:space="preserve">Personeelsbeleid - FB Vraag 2 - Antwoord JA </t>
  </si>
  <si>
    <t>Personeelsbeleid - FB Vraag 2 - Antwoord NEE</t>
  </si>
  <si>
    <t>😀 Goed bezig!
• Door op zoek te gaan naar een diverse pool aan kandidaten waarbij je je als organisatie ook richt tot 
    minderheidsgroepen, verkrijg je een meer diverse werknemerspopulatie. Dit kan de creativiteit en 
    innovatie in de organisatie enkel ten goede komen.
• Hoe meer aandacht voor diversiteit en inclusie binnen jullie organisatie, hoe meer ‘verschillend zijn’ 
    normaal wordt. Wanneer verschillen tussen mensen gewaardeerd worden, zullen werknemers zich 
    meer thuis voelen in de organisatie, en zullen ze zich ook meer willen inzetten voor hun organisatie.</t>
  </si>
  <si>
    <t>3. De vacatureteksten, het selecteren van curriculum vitae, het afnemen van interviews en de gebruikte procedures voor de selectie zijn vrij van elke vorm van discriminatie.</t>
  </si>
  <si>
    <t xml:space="preserve">Personeelsbeleid - FB Vraag 3 - Antwoord JA </t>
  </si>
  <si>
    <t>Personeelsbeleid - FB Vraag 3 - Antwoord NEE</t>
  </si>
  <si>
    <t xml:space="preserve">    3.1. Wordt er tijdens het selectieproces aan blind screening gedaan? D.w.z. er    
    hoeven geen naam, geboortedatum, foto of gender vermeld te worden bij job 
    aanvragen of op curriculum vitae.</t>
  </si>
  <si>
    <t xml:space="preserve">Personeelsbeleid - FB Vraag 3.1 - Antwoord JA </t>
  </si>
  <si>
    <t>Personeelsbeleid - FB Vraag 3.1 - Antwoord NEE</t>
  </si>
  <si>
    <t>😀 Goed bezig!
• Op deze manier selecteren jullie op competenties, talenten en interesses in plaats van (deels) op 
    geslacht, leeftijd, nationaliteit, beperking, ...
• Tip: stel een procedure op waarbij CV’s die binnenkomen gedepersonaliseerd (geneutraliseerd)  
    worden vooraleer ze naar HR gaan. Op deze manier leggen jullie geen verantwoordelijkheid bij de 
    sollicitant, maar nemen jullie als organisatie zelf het heft in handen om inclusief te selecteren.</t>
  </si>
  <si>
    <t xml:space="preserve">Dat kan beter 💪
• Namen, foto’s, gender en zelfs leeftijd kunnen in relatie staan tot verschillende stereotypen en 
    vooroordelen. Deze kunnen leiden tot discriminatie tijdens de selectie.
Enkele tips:
• Zorg ervoor dat een curriculum vitae online moet worden ingevuld worden. Laat hierbij geen plaats 
    voor het invullen van naam, woonplaats, leeftijd, nationaliteit, ... Vragen naar demografische 
    gegevens kan je weglaten.
• Of stel een procedure op waarbij CV’s die binnenkomen gedepersonaliseerd (geneutraliseerd)  
    worden vooraleer ze naar HR gaan. Op deze manier leggen jullie geen verantwoordelijkheid bij de 
    sollicitant, maar nemen jullie als organisatie zelf het heft in handen om inclusief te selecteren.
• Verduidelijk deze werkwijze ook aan sollicitanten.
</t>
  </si>
  <si>
    <t>ONTHAALPROCEDURE</t>
  </si>
  <si>
    <t xml:space="preserve">Personeelsbeleid - FB Vraag 4 - Antwoord JA </t>
  </si>
  <si>
    <t>Personeelsbeleid - FB Vraag 4 - Antwoord NEE</t>
  </si>
  <si>
    <t>5. Nieuwe personeelsleden worden in open dialoog en met respect bevraagd naar hun specifieke noden of behoeften op het werk.</t>
  </si>
  <si>
    <t xml:space="preserve">Personeelsbeleid - FB Vraag 5 - Antwoord JA </t>
  </si>
  <si>
    <t>Personeelsbeleid - FB Vraag 5 - Antwoord NEE</t>
  </si>
  <si>
    <t>😀 Goed bezig!
• Door dit als organisatie zelf aan te kaarten, zullen werknemers dit sneller hun noden en behoeften 
    op tafel leggen, en kan er samen naar een oplossing gezocht worden. 
• Openstaan ​​voor diversiteit betekent echter niet dat jullie organisatie met alles rekening kan of moet 
    houden. Het is belangrijk om een open dialoog te voeren met werknemers over wat kan en niet kan. 
    Goede afspraken maken goede vrienden.</t>
  </si>
  <si>
    <t>Dat kan beter 💪
• Een organisatie kan niet anticiperen op alle mogelijke behoeften van werknemers. Door dit als 
    organisatie zelf aan te kaarten, zullen werknemers dit sneller hun noden en behoeften op tafel 
    leggen, en kan er samen naar een oplossing gezocht worden. 
• Openstaan ​​voor diversiteit betekent echter niet dat jullie organisatie met alles rekening kan of moet 
    houden. Het is belangrijk om een open dialoog te voeren met werknemers over wat kan en niet kan. 
    Goede afspraken maken goede vrienden.</t>
  </si>
  <si>
    <t>INDIVIDUELE ONDERSTEUNING</t>
  </si>
  <si>
    <t xml:space="preserve">6. Binnen onze organisatie is er een vertrouwenspersoon aangesteld waarbij werknemers terecht kunnen met vragen rond diversiteit en inclusie. </t>
  </si>
  <si>
    <t xml:space="preserve">Personeelsbeleid - FB Vraag 6 - Antwoord JA </t>
  </si>
  <si>
    <t>Personeelsbeleid - FB Vraag 6 - Antwoord NEE</t>
  </si>
  <si>
    <t xml:space="preserve">Personeelsbeleid - FB Vraag 6.1 - Antwoord JA </t>
  </si>
  <si>
    <t>Personeelsbeleid - FB Vraag 6.1 - Antwoord NEE</t>
  </si>
  <si>
    <t>7. Werknemers binnen onze organisatie weten dat ze terecht kunnen bij een (externe) preventieadviseur psychosociale aspecten.</t>
  </si>
  <si>
    <t xml:space="preserve">Personeelsbeleid - FB Vraag 7 - Antwoord JA </t>
  </si>
  <si>
    <t>Personeelsbeleid - FB Vraag 7 - Antwoord NEE</t>
  </si>
  <si>
    <t>Klik hier voor meer informatie over psychosociale belasting</t>
  </si>
  <si>
    <t>Psychosociale belasting</t>
  </si>
  <si>
    <t>😀 Goed bezig!
• Laat werknemers vanaf hun onthaal weten bij wie ze terecht kunnen indien ze vragen hebben rond 
    diversiteit en inclusie.
• Laat werknemers vanaf hun onthaal weten wie de vertrouwenspersoon in jullie organisatie is bij wie 
    ze terecht kunnen wanneer ze psychosociale belasting ervaren.
• Zorg ervoor dat leidinggevenden op de hoogte zijn van deze ondersteunende kanalen zodat ze  
    werknemers zelf kunnen doorverwijzen zodra ze signalen van psychosociale belasting detecteren.</t>
  </si>
  <si>
    <t>Elke belasting van psychosociale aard die haar oorsprong vindt in de uitvoering van het werk of die voorkomt naar aanleiding van de uitvoering van het werk, die schadelijke gevolgen heeft voor de lichamelijke of psychische gezondheid van de werknemer)</t>
  </si>
  <si>
    <t>Dat kan beter 💪
• Overweeg om een vertrouwenspersoon aan te stellen in jullie organisatie, waarbij werknemers ook 
    terecht kunnen met vragen rond diversiteit en inclusie.
• Een vertrouwenspersoon kan een luisterend oor bieden aan werknemers die psychosociale 
    belasting ervaren op het werk. Deze blijft altijd neutraal en onpartijdig. Informatie wordt 
    vertrouwelijk behandeld, m.u.v. wanneer iemand een bemiddeling of een interventie bij een derde 
    vraagt.</t>
  </si>
  <si>
    <t>Coming out</t>
  </si>
  <si>
    <t>Transitie</t>
  </si>
  <si>
    <t xml:space="preserve">😀 Goed bezig!
• Laat werknemers vanaf hun onthaal weten wie ze terecht kunnen indien ze vragen hebben rond 
    diversiteit en inclusie.
• Laat werknemers vanaf hun onthaal weten wie de preventieadviseur psychosociale aspecten is voor 
    jullie organisatie, bij wie ze terecht kunnen wanneer ze psychosociale belasting ervaren en/of bij 
    nood aan een persoonlijk en vertrouwelijk gesprek.
• Zorg ervoor dat leidinggevenden op de hoogte zijn van deze ondersteunende kanalen zodat ze 
    werknemers zelf kunnen doorverwijzen zodra ze signalen van psychosociale belasting detecteren.
• Voor sommige werknemers voelt het veiliger aan om contact op te nemen met iemand buiten de 
    organisatie (in plaats van bijvoorbeeld de vertrouwenspersoon). </t>
  </si>
  <si>
    <t xml:space="preserve">Dat kan beter 💪
• Een preventieadviseur psychosociale aspecten kan een luisterend oor bieden aan werknemers. Deze 
    blijft altijd neutraal en onpartijdig. Informatie wordt vertrouwelijk behandeld, m.u.v. wanneer 
    iemand een bemiddeling of een interventie bij een derde vraagt.
• Laat werknemers vanaf hun onthaal weten bij wie ze terecht kunnen indien ze vragen hebben rond 
    diversiteit en inclusie.
• Laat werknemers vanaf hun onthaal weten wie de preventieadviseur psychosociale aspecten is voor 
    jullie organisatie, bij wie ze terecht kunnen wanneer ze psychosociale belasting ervaren en/of bij 
    nood aan een persoonlijk en vertrouwelijk gesprek.
• Zorg ervoor dat leidinggevenden op de hoogte zijn van deze ondersteunende kanalen zodat ze 
    werknemers zelf kunnen doorverwijzen zodra ze signalen van psychosociale belasting detecteren.
• Voor sommige werknemers voelt het veiliger aan om contact op te nemen met iemand buiten de 
    organisatie (in plaats van bijvoorbeeld de vertrouwenspersoon). </t>
  </si>
  <si>
    <t>PROCEDURES TER ONDERSTEUNING VAN SPECIFIEKE NODEN EN BEHOEFTEN</t>
  </si>
  <si>
    <t>8. We houden rekening met / passen onze procedures aan aan specifieke behoeften van werknemers met een diverse achtergrond. Onze werkvloer is aangepast op minstens één van onderstaande manieren:
• Nutsvoorzieningen (bv. genderneutrale toiletten, toiletten voor mindervaliden,  
    lactatie ruimte, gebedsruimte, ...)
• Fysieke aanpassingen van de werkcontext (vb. rolstoeltoegankelijkheid, ...)
• Beschikbaar materiaal / aangepaste arbeidsmiddelen (vb. ondertiteling, zit-sta 
    bureau, aangepaste bureaustoelen, ...)
• Glijdende werkuren
• Flexibiliteit in werkwijze indien het geen impact heeft op de beoogde 
    taakverwachting
• Andere, namelijk ...</t>
  </si>
  <si>
    <t xml:space="preserve">Personeelsbeleid - FB Vraag 8 - Antwoord JA </t>
  </si>
  <si>
    <t>Personeelsbeleid - FB Vraag 8 - Antwoord NEE</t>
  </si>
  <si>
    <t>😀 Goed bezig!
Het is cruciaal dat een beleid dat uitgestippeld wordt op hoger niveau zijn weg vindt naar de werkvloer. Een beleid dat zichtbaar is in de vorm van concrete acties creëert authenticiteit en vertrouwen. De checklist is een goed voorbeeld van in welke vormen een beleid tot op het niveau van materiële zaken vertaald kan worden.</t>
  </si>
  <si>
    <t>Dat kan beter 💪
Het is cruciaal dat een beleid dat uitgestippeld wordt op hoger niveau zijn weg vindt naar de werkvloer. Een beleid dat zichtbaar is in de vorm van concrete acties creëert authenticiteit en vertrouwen. De checklist is een goed voorbeeld van in welke vormen een beleid tot op het niveau van materiële zaken vertaald kan worden. Denk hierbij niet enkel aan acties in materiële vorm (bv. rolstoeltoegankelijkheid en genderneutrale toiletten), maar ook aan de  praktische werkorganisatie (bv. glijdende werkuren).</t>
  </si>
  <si>
    <t xml:space="preserve">9. Er is een beleid rond klachten met betrekking tot discriminatie op het werk, waarbij minstens één van onderstaande stellingen geldt:
• Er is informatie op passieve wijze ter beschikking (vb. info op het intranet)
• Er is informatie op actieve wijze ter beschikking (vb. ingebed in de 
    onthaalprocedure)
• Het klachtenbeleid verwijst (ook) naar specifieke groepen, zoals bv. LGBTQI+-
    werknemers
• Andere, namelijk ....
</t>
  </si>
  <si>
    <t xml:space="preserve">Personeelsbeleid - FB Vraag 9 - Antwoord JA </t>
  </si>
  <si>
    <t>Personeelsbeleid - FB Vraag 9 - Antwoord NEE</t>
  </si>
  <si>
    <t>Klik hier voor meer informatie over formele en informele interventies</t>
  </si>
  <si>
    <t>Formele interventie</t>
  </si>
  <si>
    <t>Informele interventie</t>
  </si>
  <si>
    <t>Deze interventie bestaat erin op informele wijze te zoeken naar een oplossing door middel van het voeren van gesprekken, een interventie bij een andere persoon van de onderneming of een verzoeningspoging.</t>
  </si>
  <si>
    <t>Deze interventie houdt in dat de werkgever wordt gevraagd maatregelen te nemen die een oplossing bieden voor de psychosociale problematiek die de verzoeker op het werk ondervindt.</t>
  </si>
  <si>
    <t>Dat kan beter 💪
• Een goed beleid rond ongewenst grensoverschrijdend gedrag op het werk is onderdeel van een 
    ruimer (psychosociaal) welzijnsbeleid, met aandacht voor permanente ondersteuning en 
    begeleiding van werknemers. Discriminatie expliciet opnemen binnen dit beleid maakt het 
    duidelijker voor werknemers hoe je als organisatie tegenover discriminatie staat en welke acties 
    werknemers kunnen ondernemen wanneer ze hiermee in aanraking komen.
• Laat werknemers vanaf hun onthaal weten dat ze terecht kunnen bij een vertrouwenspersoon en/of 
    een externe preventieadviseur psychosociale aspecten (indien aangesteld) voor klachten in relatie  
    tot discriminatie. Via een vertrouwenspersoon kunnen informele interventies bekeken worden. Via 
    een externe preventieadviseur kunnen zowel informele als formele interventies bekeken worden. 
    Geef duidelijk aan wie deze personen zijn en hoe een werknemer deze kan contacteren.</t>
  </si>
  <si>
    <t>😀 Goed bezig!
• Een goed beleid rond ongewenst grensoverschrijdend gedrag op het werk is onderdeel van een 
    ruimer (psychosociaal) welzijnsbeleid, met aandacht voor permanente ondersteuning en 
    begeleiding van werknemers. Discriminatie expliciet opnemen binnen dit beleid maakt het 
    duidelijker voor werknemers hoe je als organisatie tegenover discriminatie staat en welke acties 
    werknemers kunnen ondernemen wanneer ze hiermee in aanraking komen.
• Laat werknemers vanaf hun onthaal weten dat ze terecht kunnen bij een vertrouwenspersoon en/of 
    een externe preventieadviseur psychosociale aspecten (indien aangesteld) voor klachten in relatie  
    tot discriminatie. Via een vertrouwenspersoon kunnen informele interventies bekeken worden. Via 
    een externe preventieadviseur kunnen zowel informele als formele interventies bekeken worden. 
    Geef duidelijk aan wie deze personen zijn en hoe een werknemer deze kan contacteren.</t>
  </si>
  <si>
    <t>BELEID ROND VORMING - TRAINING - OPLEIDING</t>
  </si>
  <si>
    <t>10. Vertrouwenspersonen binnen onze organisatie worden opgeleid / gesensibiliseerd rond het thema diversiteit en inclusie.</t>
  </si>
  <si>
    <t xml:space="preserve">Personeelsbeleid - FB Vraag 10 - Antwoord JA </t>
  </si>
  <si>
    <t>Personeelsbeleid - FB Vraag 10 - Antwoord NEE</t>
  </si>
  <si>
    <t>Klik hier voor meer informatie over transitie</t>
  </si>
  <si>
    <t>Trans en non-binaire personen die bewust veranderingen maken in hun leven om als hun werkelijke genderidentiteit te kunnen leven, noemen dit veranderingsproces een transitie. De reden voor deze veranderingen is de wens zich te kunnen uitdrukken zoals ze zijn, en zich goed en zichzelf te kunnen voelen, zowel mentaal als fysiek. Deze weg heeft sociale, medische en juridische aspecten.</t>
  </si>
  <si>
    <t xml:space="preserve">    10.1. Dit is een terugkerend thema op onze vormingsagenda.</t>
  </si>
  <si>
    <t xml:space="preserve">Personeelsbeleid - FB Vraag 10.1 - Antwoord JA </t>
  </si>
  <si>
    <t>Personeelsbeleid - FB Vraag 10.1 - Antwoord NEE</t>
  </si>
  <si>
    <t xml:space="preserve">😀 Goed bezig!
Door dit thema te laten terugkeren op de vormingsagenda, blijft het thema actueel binnen jullie organisatie en krijgen vertrouwenspersonen de kans zich hierin bij te scholen waar nodig. </t>
  </si>
  <si>
    <t xml:space="preserve">Dat kan beter 💪
Door dit thema te laten terugkeren op de vormingsagenda, blijft het thema actueel binnen jullie organisatie en krijgen vertrouwenspersonen de kans zich hierin bij te scholen waar nodig. </t>
  </si>
  <si>
    <t>11. Werknemers binnen onze organisatie worden opgeleid / gesensibiliseerd rond diversiteit en inclusie. 
Minstens één van volgende stellingen klopt voor onze organisatie:
• Dit zit ingebed in onze onthaalprocedure
• Werknemers kunnen meerdere opleidingen volgen om hun kennis / competenties 
    hieromtrent op te frissen of bij te schaven</t>
  </si>
  <si>
    <t xml:space="preserve">Personeelsbeleid - FB Vraag 11 - Antwoord JA </t>
  </si>
  <si>
    <t>Personeelsbeleid - FB Vraag 11 - Antwoord NEE</t>
  </si>
  <si>
    <t>😀 Goed bezig!
Door diversiteit en inclusie te laten terugkeren op de vormingsagenda, blijft het thema actueel binnen jullie organisatie en geef je (nieuwe) werknemers de kans om kennis / competenties te vergaren rond het thema in de praktijk / werkomgeving (bv. Hoe situeert dit thema zich binnen de visie / missie / strategie van jullie organisatie? Hoe werd dit thema opgenomen binnen jullie beleid en wat zijn hier de verwachtingen? Wat zijn mogelijke troeven van verschillen tussen werknemers? Bij wie kan men terecht bij vragen over het thema? …).</t>
  </si>
  <si>
    <t>Dat kan beter 💪
Door diversiteit en inclusie te laten terugkeren op de vormingsagenda, blijft het thema actueel binnen jullie organisatie en geef je (nieuwe) werknemers de kans om kennis / competenties te vergaren rond het thema in de praktijk / werkomgeving (bv. Hoe situeert dit thema zich binnen de visie / missie / strategie van jullie organisatie? Hoe werd dit thema opgenomen binnen jullie beleid en wat zijn hier de verwachtingen? Wat zijn mogelijke troeven van verschillen tussen werknemers? Bij wie kan men terecht bij vragen over het thema? …).</t>
  </si>
  <si>
    <t>Dat kan beter 💪
• Door het thema diversiteit en inclusie van in het begin op de agenda te zetten, geef je duidelijke  
    verwachtingen mee over wat wel en niet kan. Goede afspraken maken goede vrienden.
• Opleidingen en sensibilisatie geven je werknemers de kans om kennis/competenties te vergaren 
    rond diversiteit en inclusie in de praktijk / werkomgeving (bv. Hoe situeert dit thema zich binnen de 
    visie / missie / strategie van jullie organisatie? Hoe werd dit thema opgenomen binnen jullie beleid 
    en wat zijn hier de verwachtingen? Wat zijn mogelijke troeven van verschillen tussen werknemers? 
    Bij wie kan men terecht bij vragen over het thema? …).</t>
  </si>
  <si>
    <t xml:space="preserve">    11.1. Dit is een terugkerend thema op onze vormingsagenda.</t>
  </si>
  <si>
    <t xml:space="preserve">😀 Goed bezig!
• Het is algemeen een goed idee om na een opleiding na te gaan wat werknemers van de opleiding 
    vonden, of deze voldeed aan hun noden en verwachtingen en wat er mogelijk nog ontbrak aan de 
    opleiding. Dit helpt om een kwalitatief opleidingspakket op te zetten binnen jullie organisaties dat 
    ook aansluit bij de noden van de werknemers.
• Door actief de verworven kennis / competenties van de opleidingen te bevragen, benadruk je het 
    belang dat je als organisatie hecht aan de thema’s van de opleidingen. Bovendien helpt dit je om na 
    te gaan hoe effectief een bepaalde opleiding al dan niet is. </t>
  </si>
  <si>
    <t>12. Er zijn effectiviteitsmetingen van opleidingen die onze organisatie aanbiedt omtrent diversiteit en inclusie. Er wordt bijvoorbeeld actief gevraagd naar de verworven kennis / competenties in de opleiding bij een evaluatie van de opleiding en/of tijdens functioneringsgesprekken.</t>
  </si>
  <si>
    <t>Dat kan beter 💪
• Het is algemeen een goed idee om na een opleiding na te gaan wat werknemers van de opleiding  
    vonden, of deze voldeed aan hun noden en verwachtingen en wat er mogelijk nog ontbrak aan de 
    opleiding. Dit helpt om een kwalitatief opleidingspakket op te zetten binnen jullie organisaties dat 
    ook aansluit aan de noden van de werknemers.
• Door actief de verworven kennis/competenties van de opleidingen te bevragen, benadruk je het 
    belang dat je als organisatie hecht aan de thema’s van de opleidingen. Bovendien helpt dit je om na 
    te gaan hoe effectief een bepaalde opleiding al dan niet is.</t>
  </si>
  <si>
    <t>Klik hier voor meer informatie over buddy's en reverse mentorship</t>
  </si>
  <si>
    <t>13. Binnen onze organisatie wordt gewerkt met buddy’s of reverse mentorship waarbij werknemers, leidinggevenden en topmanagement terecht kunnen met vragen omtrent diversiteit.</t>
  </si>
  <si>
    <t>Buddy</t>
  </si>
  <si>
    <t>Reverse mentorship</t>
  </si>
  <si>
    <t>Een buddy beschikt over de competenties om twee belangrijke aspecten van mentorschap te kunnen uitoefenen: carrière-/job gerelateerde ondersteuning en psychosociale ondersteuning. Een buddy heeft enerzijds toegang tot een breed netwerk binnen de organisatie en geeft meer visibiliteit aan diegene waarvoor deze als buddy instaat. Anderzijds vormt een buddy een soort van vertrouwenspersoon voor deze persoon.</t>
  </si>
  <si>
    <t>Reverse mentorship plaatst de traditionele hiërarchische benadering van mentorschap op zijn kop. een leidinggevende wordt hierbij gezien als leerling en de ervaringen van de werknemer worden hierbij benadrukt. Het doel is in de eerste plaats om leidinggevenden en het topmanagement in staat te stellen om in contact te blijven met en voeling te hebben met hun werknemers.</t>
  </si>
  <si>
    <t xml:space="preserve">Personeelsbeleid - FB Vraag 11.1 - Antwoord JA </t>
  </si>
  <si>
    <t>Personeelsbeleid - FB Vraag 11.1 - Antwoord NEE</t>
  </si>
  <si>
    <t xml:space="preserve">Personeelsbeleid - FB Vraag 12 - Antwoord JA </t>
  </si>
  <si>
    <t>Personeelsbeleid - FB Vraag 12 - Antwoord NEE</t>
  </si>
  <si>
    <t xml:space="preserve">Personeelsbeleid - FB Vraag 13 - Antwoord JA </t>
  </si>
  <si>
    <t>Personeelsbeleid - FB Vraag 13 - Antwoord NEE</t>
  </si>
  <si>
    <t>😀 Goed bezig!
Het systeem van ‘buddy’s’ en/of ‘reverse mentorship’ helpt je als organisatie om:
• diversiteit en inclusie in te bedden binnen de werkomgeving en de dagdagelijkse werking van je 
    organisatie.
• noden van werknemers op te pikken en hiermee aan de slag te gaan. 
• elkaars noden en behoeften beter te begrijpen. Het verhoogt de empathie voor de ‘andere’.
• de gedragenheid van het thema te verhogen.</t>
  </si>
  <si>
    <t>Dat kan beter 💪
Het systeem van ‘buddy’s’ en/of ‘reverse mentorship’ helpt je als organisatie om:
• diversiteit en inclusie in te bedden binnen de werkomgeving en de dagdagelijkse werking van je 
    organisatie.
• noden van werknemers op te pikken en hiermee aan de slag te gaan. 
• elkaars noden en behoeften beter te begrijpen. Het verhoogt de empathie voor de ‘andere’.
• de gedragenheid van het thema te verhogen.</t>
  </si>
  <si>
    <t>14. Alle werknemers worden ondersteund in hun talent- en carrièreontwikkeling via interne en/of externe vormingen, trainingen of opleidingen.</t>
  </si>
  <si>
    <t xml:space="preserve">Personeelsbeleid - FB Vraag 14 - Antwoord JA </t>
  </si>
  <si>
    <t>Personeelsbeleid - FB Vraag 14 - Antwoord NEE</t>
  </si>
  <si>
    <t>😀 Goed bezig!
• Het is goed om in te zetten op ondersteuning in talent- en carrièreontwikkeling voor elke 
    werknemer. Zo vergroot je hun kennis en competenties, wat voordelen met zich meebrengt voor 
    zowel de werknemer als de organisatie.
• Een mogelijke valkuil hier is dat ondersteuning in talent- en carrièreontwikkeling gekoppeld wordt 
    aan bepaalde (al dan niet bewuste) stereotypen en vooroordelen. Zo loop je als organisatie het 
    risico dat je de kansen die werknemers krijgen om deel te nemen aan vormingen / trainingen /     
    opleidingen baseert op elementen die niet overeenkomen met de realiteit. Zorg er dan ook voor dat 
    deze worden aangeboden op basis van objectieve criteria. 
• Opleidingen rond discriminatie en inclusie op het werk, voor diegene die in jullie organisatie 
    verantwoordelijk zijn voor talent- en carrièreontwikkeling van werknemers (bv. HR), kunnen het 
    bewustzijn van stereotypen en vooroordelen versterken.</t>
  </si>
  <si>
    <t>Dat kan beter 💪
• Het is goed om in te zetten op ondersteuning in talent- en carrièreontwikkeling voor elke 
    werknemer. Zo vergroot je hun kennis en competenties, wat voordelen met zich meebrengt voor 
    zowel de werknemer als de organisatie.
• Een mogelijke valkuil hier is dat ondersteuning in talent- en carrièreontwikkeling gekoppeld wordt 
    aan bepaalde (al dan niet bewuste) stereotypen en vooroordelen. Zo loop je als organisatie het 
    risico dat je de kansen die werknemers krijgen om deel te nemen aan vormingen / trainingen /     
    opleidingen baseert op elementen die niet overeenkomen met de realiteit. Zorg er dan ook voor dat 
    deze worden aangeboden op basis van objectieve criteria. 
• Opleidingen rond discriminatie en inclusie op het werk, voor diegene die in jullie organisatie 
    verantwoordelijk zijn voor talent- en carrièreontwikkeling van werknemers (bv. HR), kunnen het 
    bewustzijn van stereotypen en vooroordelen versterken.</t>
  </si>
  <si>
    <t>Personeelsbeleid - FB Vraag 14.1 - Antwoord NEE</t>
  </si>
  <si>
    <t xml:space="preserve">Personeelsbeleid - FB Vraag 14.1 - Antwoord JA </t>
  </si>
  <si>
    <t xml:space="preserve">    14.1. Bij talent- en carrièreontwikkeling wordt rekening gehouden met werknemers 
    afkomstig uit minderheidsgroepen.</t>
  </si>
  <si>
    <t xml:space="preserve">😀 Goed bezig!
• Elke werknemer met de juiste competenties zou dezelfde kansen moeten krijgen binnen een 
    organisatie. Echter, vaak is niet het geval omwille van bepaalde (al dan niet bewuste) stereotypen 
    en vooroordelen. 
• Denk hierbij bijvoorbeeld aan het bekende voorbeeld van ‘het glazen plafond’: vrouwen krijgen 
    steeds meer kansen in het opklimmen naar een hoger niveau binnen de hiërarchie, toch bereiken ze 
    hier nog vaak een plafond en kunnen ze slechts tot op een bepaald niveau opklimmen in 
    vergelijking met hun mannelijke collega’s. Dit gebeurt vanuit de stereotype gedachte dat vrouwen 
    meer tijd in hun gezin willen investeren dan in hun carrière. Om te voorkomen dat 
    minderheidsgroepen te maken krijgen met dergelijke beperkingen is het belangrijk om als 
    organisatie objectieve procedures op te zetten i.v.m. carrière- en promotiemogelijkheden. </t>
  </si>
  <si>
    <t>Dat kan beter 💪
• Elke werknemer met de juiste competenties zou dezelfde kansen moeten krijgen binnen een 
    organisatie. Echter, vaak is niet het geval omwille van bepaalde (al dan niet bewuste) stereotypen 
    en vooroordelen. 
• Denk hierbij bijvoorbeeld aan het bekende voorbeeld van ‘het glazen plafond’: vrouwen krijgen 
    steeds meer kansen in het opklimmen naar een hoger niveau binnen de hiërarchie, toch bereiken ze 
    hier nog vaak een plafond en kunnen ze slechts tot op een bepaald niveau opklimmen in 
    vergelijking met hun mannelijke collega’s. Dit gebeurt vanuit de stereotype gedachte dat vrouwen 
    meer tijd in hun gezin willen investeren dan in hun carrière. Om te voorkomen dat 
    minderheidsgroepen te maken krijgen met dergelijke beperkingen is het belangrijk om als 
    organisatie objectieve procedures op te zetten i.v.m. carrière- en promotiemogelijkheden.</t>
  </si>
  <si>
    <t xml:space="preserve">Personeelsbeleid - FB Vraag 15 - Antwoord JA </t>
  </si>
  <si>
    <t>Personeelsbeleid - FB Vraag 15 - Antwoord NEE</t>
  </si>
  <si>
    <t>15. Binnen onze organisatie is er duidelijkheid over hoe gecommuniceerd moet worden met klanten en externe partners die niet openstaan voor diversiteit. Minstens één van onderstaande stellingen geldt voor onze organisatie.
• Er is hierover een duidelijk uitgesproken visie (vb. wij gaan enkel in zee met 
    klanten/externe partners met een diversiteitsbeleid vs. elke klant is koning).
• Werknemers worden opgeleid/weerbaar gemaakt om om te gaan met 
    klanten/externe partners die niet openstaan voor diversiteit.
• Werknemers weten waar ze problemen kunnen melden omtrent klanten/externe
    partners die niet openstaan voor diversiteit.</t>
  </si>
  <si>
    <t>😀 Goed bezig!
• Een duidelijk uitgesproken visie over het al dan niet in zee gaan met bepaalde klanten en externe 
    partners:
       • geeft je als organisatie duidelijke handvaten in de keuze voor/contacten met bepaalde klanten 
           en externe partners.
       • helpt je als organisatie om jullie visie rond diversiteit en inclusie ook extern uit te dragen.
• Naast een duidelijk uitgesproken visie is het ook belangrijk om werknemers handvaten te geven 
    voor ‘het geval dat’: ‘Wat kan ik als werknemer doen wanneer ik in aanraking kom met een 
    klant / externe partner die niet openstaat voor diversiteit of zelfs expliciet discriminerend gedrag 
    vertoont?’ (bv. d.m.v. opleidingen, meegeven van een concrete leidraad, het maken van duidelijke 
    afspraken vooraf, …).
• Verder is het ook goed om aan werknemers mee te geven waar / bij wie ze terecht kunnen bij 
    vragen over / problemen met klanten / externe partners die niet openstaan voor diversiteit.</t>
  </si>
  <si>
    <t>Dat kan beter 💪
• Een duidelijk uitgesproken visie over het al dan niet in zee gaan met bepaalde klanten en externe 
    partners:
       • geeft je als organisatie duidelijke handvaten in de keuze voor/contacten met bepaalde klanten 
           en externe partners.
       • helpt je als organisatie om jullie visie rond diversiteit en inclusie ook extern uit te dragen.
• Naast een duidelijk uitgesproken visie is het ook belangrijk om werknemers handvaten te geven 
    voor ‘het geval dat’: ‘Wat kan ik als werknemer doen wanneer ik in aanraking kom met een 
    klant / externe partner die niet openstaat voor diversiteit of zelfs expliciet discriminerend gedrag 
    vertoont?’ (bv. d.m.v. opleidingen, meegeven van een concrete leidraad, het maken van duidelijke 
    afspraken vooraf, …).
• Verder is het ook goed om aan werknemers mee te geven waar / bij wie ze terecht kunnen bij 
    vragen over / problemen met klanten / externe partners die niet openstaan voor diversiteit.</t>
  </si>
  <si>
    <t>Kent jullie organisatie verschillende hiërarchische niveaus?</t>
  </si>
  <si>
    <t>1. Het topmanagement / de algemene directie draagt een duidelijke visie uit rond diversiteit en inclusie.
Minstens één van volgende stellingen geldt voor onze organisatie:
• Het topmanagement is zelf divers samengesteld.
• Diversiteit en inclusie worden op management niveau besproken.
• Diversiteit en inclusie komen terug in de communicatie van het topmanagement 
    met de werknemers.
• Diversiteit en inclusie worden opgenomen in doelen (bv. in JAP, begroting, …).
• Diversiteit en inclusie worden besproken tijdens functionerings- en 
    evaluatiegesprekken.
• Er worden opleidingen / lezingen / sensibilisatie georganiseerd.
• Er wordt op spontane wijze wel eens open dialoog gevoerd over diversiteit en 
    inclusie. 
• Leidinggevenden kunnen bij het topmanagement terecht met vragen omtrent 
    diversiteit en inclusie.
• Er is een werkgroep en/of verantwoordelijke voor diversiteit en inclusie.
• Andere, namelijk ...</t>
  </si>
  <si>
    <t>Leiderschap - FB Vraag 1 - Antwoord JA</t>
  </si>
  <si>
    <t>Leiderschap - FB Vraag 1 - Antwoord NEE</t>
  </si>
  <si>
    <t>😀 Goed bezig!
• Jullie ondernemen al enkele concrete acties om jullie visie tastbaar te maken. Hiermee zetten jullie 
    duidelijke stappen om jullie visie uit te dragen, mooi zo!
• Reflecteer hoe de dingen uit de lijst die nog niet aan bod komen tastbaar kan maken.</t>
  </si>
  <si>
    <t>Dat kan beter 💪
Bekijk even of jullie bij het gedeelte rond visie / missie en algemeen beleid reeds richting hebben gegeven binnen de organisatie waar jullie naartoe willen? Concrete middelen toewijzen aan jullie visie maakt alles tastbaar en doet het thema leven in jullie organisatie. Bekijk grondig de verschillende takken van de organisatie en bekijk waar jullie het thema kunnen invoegen. Een goed startpunt is om een werkgroep te installeren die hierover in eerste instantie ideeën en goede praktijken kan verzamelen.</t>
  </si>
  <si>
    <t>Leiderschap - FB Vraag 2 - Antwoord JA</t>
  </si>
  <si>
    <t>Leiderschap - FB Vraag 2 - Antwoord NEE</t>
  </si>
  <si>
    <t>😀 Goed bezig!
Jullie begrijpen dat communicatie over jullie initiatieven essentieel is om jullie acties bekend te maken en kracht bij te zetten. Zo kunnen jullie een groter draagvlak creëren binnen de organisatie, en worden alle werknemers ambassadeurs van diversiteit. De ervaring leert dat verschillende mensen bereikt worden door … verschillende kanalen. Zet dus niet in op het gebruik van 1 medium maar spreek al je mogelijkheden aan.</t>
  </si>
  <si>
    <t>Dat kan beter 💪
Jullie nemen misschien al initiatieven maar hebben ze nog niet bekend gemaakt? Communicatie over gevoerde acties zijn essentieel, hoe klein ook. Probeer succesverhalen te zoeken in de organisatie en te kijken hoe jullie deze kunnen lanceren. Zo kunnen jullie een groter draagvlak creëren binnen de organisatie, en worden alle werknemers ambassadeurs van diversiteit. De ervaring leert dat verschillende mensen bereikt worden door … verschillende kanalen. Zet dus niet in op het gebruik van 1 medium maar spreek al je mogelijkheden aan.</t>
  </si>
  <si>
    <t>2. Er is duidelijke communicatie rond het diversteits- en inclusiebeleid.
Deze communicatie is opgenomen / gebeurt minstens via één van volgende kanalen:
• In het argbeidsreglement
• In de gedragscode
• Via mail
• Via de nieuwsbrief
• Via posters
• Via face-to-face gesprekken
• Via videoboodschappen
• Via andere kanalen</t>
  </si>
  <si>
    <t>Leiderschap - FB Vraag 3 - Antwoord JA</t>
  </si>
  <si>
    <t>Leiderschap - FB Vraag 3 - Antwoord NEE</t>
  </si>
  <si>
    <t>😀 Goed bezig!
• Jullie leidinggevenden zijn spilfiguren in het uitdragen van jullie visie. Zij zijn voorbeeldfiguren 
    waaraan werknemers zich zullen spiegelen. Ze zijn ook de antennes van de organisatie om signalen 
    op te pikken wanneer iets goed of minder goed loopt. 
• Let wel extra op voor overbelasting van jullie leidinggevenden, hun takenpakket is reeds uitgebreid. 
    Voldoende ondersteuning en jaarlijkse intervisie kan hen hierin sterken.</t>
  </si>
  <si>
    <t>Dat kan beter 💪
• Jullie leidinggevenden zijn spilfiguren in het uitdragen van jullie visie. Zij verbinden jullie beleid met 
    concrete acties op werkvloer. Zij zijn voorbeeldfiguren waaraan werknemers zich zullen spiegelen. 
    Ze zijn ook de antennes van de organisatie om signalen op te pikken wanneer iets goed of minder 
    goed loopt. 
• Daarom is het belangrijk om hen te ondersteunen in hun taak hierin. Opleiding zorgt er voor dat ze 
    bv. meer zicht krijgen op de dynamieken van stereotypen, vooroordelen, discriminatie en hoe ze 
    ondersteuning kunnen bieden aan werknemers en dit bespreekbaar leren maken in hun team.</t>
  </si>
  <si>
    <t>4. Het topmanagement / de algemene directie streeft naar voldoende diversiteit in de hiërarchische lijn.</t>
  </si>
  <si>
    <t>Leiderschap - FB Vraag 4 - Antwoord JA</t>
  </si>
  <si>
    <t>Leiderschap - FB Vraag 4 - Antwoord NEE</t>
  </si>
  <si>
    <t>😀 Goed bezig!
Een goed evenwicht in diversiteit op elk niveau kan zorgen voor het aantrekken van meer diversiteit, hetgeen ook voordelig kan uitdraaien voor jullie organisatie.</t>
  </si>
  <si>
    <t xml:space="preserve">Dat kan beter 💪
• Een goed evenwicht in diversiteit op elk niveau kan zorgen voor het aantrekken van meer 
    diversiteit. In een uitdagende (commerciële) wereld die innovatieve oplossingen en snelle 
    aanpassing vraagt kan dat een competitief voordeel opleveren. 
• Bovendien draagt het bij aan de betrokkenheid en de herkenbaarheid van zichzelf in de organisatie. 
    Dit kan dan weer een positief effect hebben op het psychosociaal welzijn van werknemers op alle 
    niveaus.
</t>
  </si>
  <si>
    <t>Klik hier voor meer informatie over jaaractieplan (JAP)</t>
  </si>
  <si>
    <t>Leiderschap - FB Vraag 5 - Antwoord JA</t>
  </si>
  <si>
    <t>Leiderschap - FB Vraag 5 - Antwoord NEE</t>
  </si>
  <si>
    <t>😀 Goed bezig!
• Het is goed dat direct leidinggevenden de visie van de organisatie kennen, zodat ze deze mee 
    kunnen uitdragen naar de rest van de organisatie.
• Let wel extra op voor overbelasting van jullie leidinggevenden, hun takenpakket is reeds uitgebreid. 
    Voldoende ondersteuning en jaarlijkse intervisie en/of informatie over wijzigingen kunnen hen 
    hierin sterken.</t>
  </si>
  <si>
    <t xml:space="preserve">Dat kan beter 💪
• Leidinggevenden zijn spilfiguren in het uitdragen van jullie visie. Zij verbinden jullie beleid met 
    concrete acties op werkvloer. Zij zijn voorbeeldfiguren waaraan werknemers zich zullen spiegelen. 
    Ze zijn ook de antennes van de organisatie om signalen op te pikken wanneer iets goed of minder 
    goed loopt. 
• Opleiding zorgt er voor dat ze meer zicht krijgen op de dynamieken van stereotypen, vooroordelen, 
    discriminatie en hoe ze ondersteuning kunnen bieden aan werknemers en dit bespreekbaar leren 
    maken in hun team. </t>
  </si>
  <si>
    <t>6. Onze direct leidinggevenden communiceren duidelijk rond het diversiteits- en inclusiebeleid naar hun teams.</t>
  </si>
  <si>
    <t>Leiderschap - FB Vraag 6 - Antwoord JA</t>
  </si>
  <si>
    <t>Leiderschap - FB Vraag 6 - Antwoord NEE</t>
  </si>
  <si>
    <t>😀 Goed bezig!
• Een duidelijke en transparante communicatie zorgt ervoor dat alle werknemers het beleid rond 
    diversiteit en inclusie en de bijbehorende waarden kennen. Om gezamenlijk waarden te kunnen 
    uitdragen, is het nodig dat iedereen ze kent. Herhaal deze communicatie regelmatig.
• ‘Walk the talk’! Het is belangrijk dat direct leidinggevenden hierin een voorbeeldfunctie vervullen, 
    werknemers spiegelen zich immers aan hen.
• Zorg ervoor dat direct leidinggevenden het diversiteits- en inclusiebeleid ook uitdragen in externe 
    contacten.</t>
  </si>
  <si>
    <t>Leiderschap - FB Vraag 7 - Antwoord JA</t>
  </si>
  <si>
    <t>Leiderschap - FB Vraag 7 - Antwoord NEE</t>
  </si>
  <si>
    <t>7. Direct leidinggevenden hechten belang aan diversiteit en inclusie in hun team.
Minstens één van volgende stellingen geldt voor onze organisatie:
• Direct leidinggevenden ijveren voor voldoende diversiteit in de organisatie.
• Direct leidinggevenden beschouwen diversiteit onder teamleden als een 
    meerwaarde voor hun team.
• Direct leidinggevenden nemen regelmatig deel aan opleidingen waarbinnen  
    diversiteit, inclusie en/of respectvol omgaan met anderen expliciet kunnen 
    kaderen.</t>
  </si>
  <si>
    <t>😀 Goed bezig!
• Het is van belang om je visie concreet te maken. Jullie doen dat al door jullie leidinggevenden 
    eigenaarschap te geven over het thema. Dit is essentieel voor een verdere spreiding van boven naar 
    beneden.
• Benadruk steeds de potentiële meerwaarde: niet alleen zullen werknemers zich beter voelen, maar 
    ze zullen vaak ook meer productief zijn.</t>
  </si>
  <si>
    <t>Dat kan beter 💪
• De direct leidinggevenden spelen een cruciale rol in het verder motiveren om open te spreken over 
    diversiteit en inclusie. Zo is niet alleen hun (basis)kennis van het thema van belang maar kunnen zij 
    ook sneller signalen van (on)welzijn detecteren in het team en daar gepast op inspelen. Het kan ook 
    van pas komen bij het verwelkomen van nieuwe teamleden zodat zij voelen dat niet alleen de top 
    maar ook de werkvloer achter inclusief werken staat.
• Benadruk steeds de potentiële meerwaarde: niet alleen zullen werknemers zich beter voelen, maar 
    ze zullen vaak ook meer productief zijn.
• Ga in gesprekken met de direct leidinggevenden ook na hoe zij naar deze thema’s kijken, alleen zo 
    kan je een cultuurverandering bewerkstelligen op termijn. Spreek er hen vanuit de top op aan en 
    probeer succesverhalen onder de aandacht te brengen bij andere teams.</t>
  </si>
  <si>
    <t>Leiderschap - FB Vraag 8 - Antwoord JA</t>
  </si>
  <si>
    <t>Leiderschap - FB Vraag 8 - Antwoord NEE</t>
  </si>
  <si>
    <t>😀 Goed bezig!
• Dit gaat nog een stap verder dan signalen detecteren. Jullie gaan er actief mee aan de slag. Dit kan 
    alleen maar betekenen dat jullie er effectief in geloven, mooi zo! 
• Ga eens even na welke thema’s regelmatig terugkeren in de organisatie? Kunnen jullie het thema 
    ook breder opentrekken naar andere medewerkers en daardoor nog meer verschillende 
    medewerkers ondersteuning bieden?</t>
  </si>
  <si>
    <t>Dat kan beter 💪
• Iets kan pas gaan leven in de organisatie als er effectief over gesproken wordt.
• Tijd voor actie: Organiseer een brainstorm met post-its. Elke leidinggevende lijst op wat haar/hem 
    weerhoudt om hierover in gesprek te gaan. Zijn er ook momenten geweest waarop dit wel al gelukt 
    is? Probeer acties te starten die gepast zijn voor de vragen van de leidinggevenden. Bekijk welke 
    kennis er al in huis is bij jullie vandaag. Je hoeft het water niet steeds opnieuw uit te vinden. 
    Contacteer indien nodig je externe dienst voor preventie en bescherming op het werk, zij kunnen je 
    verder op pad zetten en indien nodig linken met externe partners rond diversiteit, inclusie en welzijn.</t>
  </si>
  <si>
    <t>8. Direct leidinggevenden hebben oog voor de noden en behoeften van teamleden op het gebied van algemene diversiteit en inclusie, seksuele- en genderdiversiteit, en gaan hierover in gesprek (bv. coming out, transitietrajecten, ...).</t>
  </si>
  <si>
    <t>Leiderschap - FB Vraag 9 - Antwoord JA</t>
  </si>
  <si>
    <t>Leiderschap - FB Vraag 9 - Antwoord NEE</t>
  </si>
  <si>
    <t>Dat kan beter 💪
• Tijdig ingrijpen kan verdere escalatie voorkomen. Conflicthantering behoort namelijk tot het 
    takenpakket van een leidinggevende. Probeer julllie leidinggevenden te vormen over hoe ze dit ter 
    sprake kunnen brengen en hoe ze hiermee kunnen omgaan. Een goed startpunt is bv.: de e-learning 
    die Unia aanbiedt (https://www.unia.be/nl/publicaties-statistieken/publicaties/ediv-module-
    diversiteitsbeleid). Het is een laagdrempelig en interactief startpunt om vertrouwd te geraken met 
    een aantal begrippen, wetgeving en dilemma’s. 
• Ben je klaar voor de volgende stap? Organiseer dan vormingen waarin wordt ingegaan op pest 
    dynamieken en hoe je als leidinggevende kan zorgen voor een aanzet tot verbindende 
    communicatie (= dit is het feitelijk benoemen van gedrag, bekijken welk gevoel jij hier bij hebt, wat 
    je behoefte is en daar uiteindelijk een vraag aan de andere partij aan koppelen). Deze methodiek 
    werkt zeer ontwapenend en kan partijen terug korter bij elkaar brengen, ook wanneer het serieus 
    gebotst heeft.
• Merk je dat de situatie verder escaleert, aarzel niet om andere partners in welzijn in te schakelen. 
    Kijk of je ondersteuning vindt bij de vertrouwenspersoon, HR, de externe preventieadviseur 
    psychosociale aspecten, consultants …</t>
  </si>
  <si>
    <t>9. Direct leidinggevenden zijn attent voor signalen van en reageren op discriminatie en pestgedrag door andere personeelsleden, partners en/of klanten. Ze nemen actie bij en ondersteunen teamleden wanneer deze geconfronteerd worden met dergelijke gedragingen.</t>
  </si>
  <si>
    <t>😀 Goed bezig!
Jullie hebben oog voor signalen van onwelzijn en begrijpen dat conflicthantering behoort tot het takenpakket van een leidinggevende. Tijdig ingrijpen kan verdere escalatie voorkomen. Preventie loont en voorkomen is beter dan genezen.</t>
  </si>
  <si>
    <t>Leiderschap - FB Vraag 9.1 - Antwoord JA</t>
  </si>
  <si>
    <t>Leiderschap - FB Vraag 9.1 - Antwoord NEE</t>
  </si>
  <si>
    <t>😀 Goed bezig!
Het is belangrijk dat leidinggevenden een overzicht hebben van de ondersteuningskanalen zodat ze indien nodig kunnen doorverwijzen.</t>
  </si>
  <si>
    <t xml:space="preserve">Dat kan beter 💪
• Het is belangrijk dat leidinggevende een overzicht hebben van de ondersteuningskanalen die 
    beschikbaar zijn binnen de organisatie.
• Op deze manier kunnen ze werknemers gericht doorverwijzen indien er zich problemen voordoen 
    waar de leidinggevende zelf minder vertrouwd mee is. 
• Als leidinggevende is het wel goed om mee te blijven opvolgen en ondersteunen, naast eventuele 
    andere ondersteuningskanalen. </t>
  </si>
  <si>
    <t xml:space="preserve">    9.1. Direct leidinggevenden kennen de weg naar ondersteuningskanalen voor
    teamleden (bv. vertrouwenspersoon, preventieadviseur psychosociale 
    aspecten, ...).</t>
  </si>
  <si>
    <t>10. Direct leidinggevenden bewaken open en respectvolle communicatie en gedragingen tussen eigen teamleden en nemen hier zelf een voorbeeldrol in.</t>
  </si>
  <si>
    <t>Leiderschap - FB Vraag 10 - Antwoord JA</t>
  </si>
  <si>
    <t>Leiderschap - FB Vraag 10 - Antwoord NEE</t>
  </si>
  <si>
    <t>😀 Goed bezig!
Dit is de basis. Walk your talk. Net zoals wanneer een  leidinggevende een helm draagt ter bescherming, zal de rest makkelijker volgen.</t>
  </si>
  <si>
    <t>Dat kan beter 💪
Dit vraagt tijd. Wees mild voor jezelf en je team. Je bent namelijk bezig met een cultuur te installeren. Net zoals een veiligheidscultuur creëren (helm opzetten, tussen de lijnen wandelen, afstand houden, mondmasker opzetten, …) tijd vraagt. Ga op zoek naar de oorzaken van mogelijke weerstand. Ga zelf in op gedrag dat je niet wenst en versterk het gewenste gedrag. Zet af en toe iemand in de bloemetjes (bv.: bedanken van een leidinggevende en een team omdat ze verbindend hebben gecommuniceerd en zo een conflict hebben uitgeklaard). Vergelijk het met de targets van 0 dagen zonder arbeidsongevallen. Maak psychosociaal welzijn m.a.w. meetbaar en zichtbaar en mensen hun gedrag zal volgen.</t>
  </si>
  <si>
    <t>INTERNE COMMUNICATIE</t>
  </si>
  <si>
    <t>Interne en externe communicatie - FB Vraag 1 - Antwoord JA</t>
  </si>
  <si>
    <t>Interne en externe communicatie - FB Vraag 1 - Antwoord NEE</t>
  </si>
  <si>
    <t>2. Informatie over hoe onze organisatie omgaat met diversiteit en inclusie is toegankelijk voor onze werknemers.
Minstens één van volgende stellingen geldt voor onze organisatie:
• De info is gemakkelijk terug te vinden (bv. op het intranet, de website, ...)
• De info wordt actief verspreid naar werknemers (bv. via e-mail, nieuwsbrieven, ...)
• De info wordt op een andere manier toegankelijk gesteld voor werknemers</t>
  </si>
  <si>
    <t>😀 Goed bezig!
• Transparantie is key! Om gezamenlijk waarden te kunnen uitdragen, is het nodig dat iedereen ze 
    kent. Transparante communicatie zorgt ervoor dat alle werknemers het beleid rond diversiteit 
    kennen. Herhaal deze communicatie regelmatig.
• Kader in deze communicatie zeker het antwoord op de volgende vragen: “Waarom doen we dit? 
    Hoe doen we dit? Wat doen we dan precies? Wat verwachten we van onze werknemers?”
• Een duidelijk beleid zorgt voor een realistisch kader over wat werknemers binnen jullie organisatie 
    kunnen verwachten naar diversiteit en inclusie toe.
• Evalueer jaarlijks jullie beleid rond diversiteit en inclusie en hoe jullie dit communiceren naar jullie 
    werknemers toe:
    • Houd het beleid up-to-date en stuur bij waar nodig.
    • Maak het beleid toegankelijk voor iedereen. 
    • Zorg voor een up-to-date communicatieplan en stuur bij waar nodig.
    • Duid hier intern een verantwoordelijke voor aan.
    • Tip: betrek verschillende groepen (minderheids- en meerderheidsgroepen) bij deze evaluatie.</t>
  </si>
  <si>
    <t>Interne en externe communicatie - FB Vraag 2 - Antwoord JA</t>
  </si>
  <si>
    <t>Dat kan beter 💪
• Transparantie is key! Om gezamenlijk waarden te kunnen uitdragen, is het nodig dat iedereen ze 
    kent. Transparante communicatie zorgt ervoor dat alle werknemers het beleid rond diversiteit 
    kennen. Herhaal deze communicatie regelmatig.
• Kader in deze communicatie zeker het antwoord op de volgende vragen: “Waarom doen we dit? 
    Hoe doen we dit? Wat doen we dan precies? Wat verwachten we van onze werknemers?”
• Een duidelijk beleid zorgt voor een realistisch kader over wat werknemers binnen jullie organisatie 
    kunnen verwachten naar diversiteit en inclusie toe.
• Evalueer jaarlijks jullie beleid rond diversiteit en inclusie en hoe jullie dit communiceren naar jullie 
    werknemers toe:
    • Houd het beleid up-to-date en stuur bij waar nodig.
    • Maak het beleid toegankelijk voor iedereen. 
    • Zorg voor een up-to-date communicatieplan en stuur bij waar nodig.
    • Duid hier intern een verantwoordelijke voor aan.
    • Tip: betrek verschillende groepen (minderheids- en meerderheidsgroepen) bij deze evaluatie.</t>
  </si>
  <si>
    <t>Interne en externe communicatie - FB Vraag 2 - Antwoord NEE</t>
  </si>
  <si>
    <t>EXTERNE COMMUNICATIE</t>
  </si>
  <si>
    <t>Klik hier voor meer informatie over diversiteitscharter</t>
  </si>
  <si>
    <t>Diversiteitscharter</t>
  </si>
  <si>
    <t xml:space="preserve">Een diversiteitscharter is een intentieverklaring en kan zich richten op werkgevers uit zowel de publieke als private sector. Door een charter te ondertekenen, verbindt een organisatie zich aan zelf opgestelde doelen om diversiteit en inclusie op de werkvloer te bevorderen. </t>
  </si>
  <si>
    <t>Interne en externe communicatie - FB Vraag 3 - Antwoord JA</t>
  </si>
  <si>
    <t>Interne en externe communicatie - FB Vraag 3 - Antwoord NEE</t>
  </si>
  <si>
    <t>3. In onze externe communicatie dragen we onze visie rond diversiteit en inclusie uit.
Dit komt minstens op één van volgende manieren aan bod:
• Diversiteit en inclusie maken integraal deel uit van onze communicatie en 
    beeldvorming naar externen (bv. website, social media, ...).
• We promoten onze (interne) initiatieven rond diversiteit en inclusie (bv. delen op 
    social media).
• We nemen deel aan externe initiatieven omtrent diversiteit (bv. onderzoek, 
    vrijwilligerswerk, praatgroepen, evenementen, themadagen, ...).
• We ondertekenden een diversiteitscharter.
• We zijn een grote organisatie en hebben in de communicatie naar andere filialen 
    ook aandacht voor diversiteit en inclusie.
• We adverteren bewust via bepaalde kanalen om ook minderheidsgroepen te 
    bereiken.</t>
  </si>
  <si>
    <t>Mogelijke acties</t>
  </si>
  <si>
    <t xml:space="preserve">
Klik hier voor meer informatie over diversiteitsnetwerken
</t>
  </si>
  <si>
    <t>Diversiteitsnetwerk</t>
  </si>
  <si>
    <t>1. In onze organisatie is er openheid ten aanzien van diversiteitsnetwerken.
Minstens één van volgende stellingen geldt voor onze organisatie:
• Ja, als werknemers zelf een voorstel doen, mogen ze dit uitwerken
• Ja, als organisatie nemen we hier zelf initiatief in</t>
  </si>
  <si>
    <t>Diversiteitsnetwerken - FB Vraag 1 - Antwoord JA</t>
  </si>
  <si>
    <t>Diversiteitsnetwerken - FB Vraag 1 - Antwoord NEE</t>
  </si>
  <si>
    <t>😀 Goed bezig!
• Fijn dat deze openheid er is in jullie organisatie.
• Laat het initiatief van twee kanten komen. Als zowel jullie organisatie als haar werknemers met 
    ideeën kunnen komen, werk je co-creatie en betrokkenheid in de hand.
• Investeren in diversiteitsnetwerken is een manier waarop jullie de visie / missie / strategie rond 
    diversiteit en inclusie kunnen uitdragen.</t>
  </si>
  <si>
    <t>Dat kan beter 💪
• Ga na wat de behoeften zijn van werknemers uit de minderheidsgroepen binnen jullie organisatie 
    rond diversiteitsnetwerken. Zo kunnen jullie gericht investeren.
• Ga na wat mogelijke bezorgdheden en hindernissen zijn bij het opzetten van diversiteitsnetwerken 
    binnen jullie organisatie, zowel bij meerderheids- als minderheidsgroepen. 
    • Door dialoog te voeren rond het thema creëer je een draagvlak en kan je van in het begin inzetten 
        op mogelijke behoeften, bezorgdheden en hindernissen. 
    • Door verschillende groepen te betrekken in de dialoog kan een verscheidenheid aan ideeën boven 
        komen over hoe jullie organisatie diversiteitsnetwerken kan opzetten.
• Maak gebruik van bovenstaande input en probeer het management en eventuele tegenstanders te 
    overtuigen van de meerwaarde van diversiteitsnetwerken. Wat kan dit betekenen voor jullie 
    organisatie?</t>
  </si>
  <si>
    <t>Diversiteitsnetwerken - FB Vraag 2 - Antwoord JA</t>
  </si>
  <si>
    <t>Diversiteitsnetwerken - FB Vraag 2 - Antwoord NEE</t>
  </si>
  <si>
    <t>Dat kan beter 💪
• Breng in kaart waarom jullie organisatie momenteel niet investeert in diversiteitsnetwerken. Heb 
    hierbij aandacht voor bezorgdheden en hindernissen. Voorbeelden hiervan zijn: gebrek aan tijd en 
    middelen, gebrek aan een draagvlak, eerdere negatieve ervaringen, gebrek aan kennis, gebrek aan 
    connecties of te weinig mensen.
• Benadruk de meerwaarde van diversiteitsnetwerken voor jullie organisatie en jullie werknemers. 
    Bijvoorbeeld: door te investeren in diversiteitsnetwerken investeren we ook in het mentaal welzijn 
    van minderheidsgroepen binnen onze organisatie. De ervaren sociale steun vanuit de organisatie en 
    deze netwerken kan een buffer vormen tegen verschillende negatieve individuele- en 
    organisatiegebonden uitkomsten (bv. risico op burn-out, stress, absenteïsme, …).</t>
  </si>
  <si>
    <t>Diversiteitsnetwerken - FB Vraag 2.1 - Antwoord JA</t>
  </si>
  <si>
    <r>
      <t xml:space="preserve">2. Onze organisatie investeert actief in een vorm van diversiteitsnetwerken </t>
    </r>
    <r>
      <rPr>
        <i/>
        <sz val="11"/>
        <color theme="1"/>
        <rFont val="Candara"/>
        <family val="2"/>
      </rPr>
      <t>(vraag voor grote organisaties).</t>
    </r>
    <r>
      <rPr>
        <sz val="11"/>
        <color theme="1"/>
        <rFont val="Candara"/>
        <family val="2"/>
      </rPr>
      <t xml:space="preserve">
OF Onze medewerkers worden aangemoedigd om zich aan te sluiten bij externe diversiteitsnetwerken </t>
    </r>
    <r>
      <rPr>
        <i/>
        <sz val="11"/>
        <color theme="1"/>
        <rFont val="Candara"/>
        <family val="2"/>
      </rPr>
      <t>(vraag voor kleine organisaties).</t>
    </r>
  </si>
  <si>
    <t xml:space="preserve">    2.1. Deze investering komt tot uiting op minstens één van volgende manieren:
    • Financieel / sponsoring
    • Logistiek / praktisch
    • Tijd vrij maken / mandaat vanuit de directie of het management
    • Structureel ingebed vs. periodiek / ad hoc initiatieven </t>
  </si>
  <si>
    <t xml:space="preserve">    2.2. Diversiteitsnetwerken hebben minstens één van volgende rollen:
    • Sociale ontmoeting
    • Support group
    • Mentoring
    • Organisatie van activiteiten binnen het bedrijf (bv. open deur, lezing)
    • Deelname aan externe activiteiten (bv. gay pride parade)
    • Adviserende rol voor diversiteits- en inclusiebeleid
    • Sensibilisering naar werknemers
    • Actieve deelname aan externe communicatie</t>
  </si>
  <si>
    <t>Diversiteitsnetwerken - FB Vraag 2.2 - Antwoord JA</t>
  </si>
  <si>
    <t>Diversiteitsnetwerken - FB Vraag 2.1 - Antwoord NEE</t>
  </si>
  <si>
    <t>Diversiteitsnetwerken - FB Vraag 2.2 - Antwoord NEE</t>
  </si>
  <si>
    <t xml:space="preserve">Dat kan beter 💪
Bekijk op welke manier jullie de bestaande diversiteitsnetwerken binnen de organisatie kunnen ondersteunen. </t>
  </si>
  <si>
    <t xml:space="preserve">😀 Goed bezig!
• Transparantie is key. Kader voor werknemers zeker het antwoord op de volgende vragen: “Welke 
    netwerken bestaan er binnen jullie organisatie? Wat is het doel van deze netwerken? Wat is de 
    meerwaarde van deze netwerken? Welke ondersteuning krijgen deze netwerken en waarom?” 
• Let er op dat de diversiteitsnetwerken eventuele bestaande breuklijnen tussen groepen niet 
    versterken. Hier zijn enkele tips:
    • Zorg er voor dat bondgenoten welkom zijn om samen te werken aan diversiteit en inclusie op het 
        werk. Een bondgenoot kan een werknemer zijn uit een minderheids- of meerderheidsgroep die 
        interesse heeft in het thema. 
    • Laat een diversiteitsnetwerk deel uitmaken van het groter geheel door het te kaderen binnen 
        reeds bestaande netwerken in jullie organisatie. </t>
  </si>
  <si>
    <t>Dat kan beter 💪
Het lijkt nog niet duidelijk te zijn welke rol de bestaande diversiteitsnetwerken binnen jouw organisatie (kunnen) opnemen. Het is belangrijk om hier duidelijk en transparant in te zijn. Maak met de trekkers van de bestaande diversiteitsnetwerken de oefening welke rollen ze willen opnemen binnen de organisatie. Gebruik hierbij het overzicht dat bij deze vraagstelling werd gegeven.</t>
  </si>
  <si>
    <t>Diversiteitsnetwerken - FB Vraag 3 - Antwoord JA</t>
  </si>
  <si>
    <t>Diversiteitsnetwerken - FB Vraag 3 - Antwoord NEE</t>
  </si>
  <si>
    <t>3. Er bestaat een samenwerking tussen onze organisatie en andere organisaties / belangengroepen in verband met diversiteit.
Minstens één van volgende stellingen geldt voor onze organisatie:
• We maken deel uit van een overkoepelend forum dat specifiek samenkomt rond   
    het thema diversiteit en inclusiviteit (bv. onder HR-experten, directies, 
    overkoepelende werkgroep met werknemers, met belangengroepen, ...)
• Het is een regelmatig terugkerend agendapunt in overkoepelend forum dat
    meerdere thema’s behartigt</t>
  </si>
  <si>
    <t>😀 Goed bezig!
 • Met meer weet je ook meer. Samenwerken met andere organisaties en belangengroepen is een 
    goede manier om bijvoorbeeld:
    • goede praktijken uit te wisselen,
    • advies te verzamelen bij complexe cases,
    • krachten te bundelen en contact op te nemen met instanties zoals unia, het instituut voor de 
        gelijkheid van vrouwen en mannen (IGVM), overheidsdiensten, … wanneer een sterke stem nodig 
        is om problematieken aan te kaarten op bijvoorbeeld nationaal beleidsniveau.
• Het thema diversiteit en inclusie kan de focus zijn van een dergelijke samenwerking, maar kan ook 
    deel uitmaken van een meer globale samenwerking. Diversiteit en inclusie als thema binnen een 
    meer globale samenwerking heeft als voordeel dat je hier ook ruimer kan gaan kijken en een link 
    kan leggen met andere domeinen. 
• Probeer organisaties te betrekken die nog niet samenwerken met andere organisaties en/of 
    belangengroepen rond diversiteit en inclusie. Maak hen warm en zet zo mee een maatschappelijke 
    beweging in gang.</t>
  </si>
  <si>
    <t>Dat kan beter 💪
• Houd hier in het achterhoofd dat investeren in het welzijn van werknemers op lange termijn altijd 
    zal opbrengen. Inzetten op diversiteit en inclusie vormt een belangrijk onderdeel van deze 
    investering. Diversiteitsnetwerken kunnen hierbinnen zowel een belangrijke tool als partner zijn. 
    • Tip: breng in kaart welke investering het opzetten van een dergelijk netwerk van jullie organisatie 
        vraagt en hoe deze investering in verhouding staat tot de opbrengst op korte en lange termijn. 
• Zoek het niet te ver. Kijk naar de reeds bestaande netwerken die je als organisatie hebt op andere 
    vlakken en hoe diversiteit en inclusie hier deel van uit kunnen maken.</t>
  </si>
  <si>
    <t>Jullie kunnen op bovenstaande linken klikken om bij het desbetreffende tabblad te komen, of jullie kunnen op het tabblad zelf klikken.</t>
  </si>
  <si>
    <t>Hoe kunnen jullie de scan aanvullen?</t>
  </si>
  <si>
    <t>😀 Goed bezig! 
• Het is goed om de belangen van LGBTQI+-werknemers te behartigen, gezien ze nog vaak te maken 
    krijgen met discriminatie en stigmatisering op de werkvloer.
• LGBTQI+-werknemers behoren misschien niet tot de meest zichtbare vorm van diversiteit. Echter, 
    dat betekent niet dat ze op minder hindernissen botsen tijdens hun werkdag. Je kan LGBTQI+-
    werknemers bijvoorbeeld vragen met welke hindernissen ze geconfronteerd worden op het werk. 
    Samen kan je naar oplossingen zoeken om hun werksituatie te verbeteren.
• Een inclusieve organisatiecultuur zorgt ervoor dat LGBTQI+-werknemers zich goed voelen op het 
    werk, ongeacht of ze zich outen of niet. Dit kan bv. door het opstellen van inclusieve vacatures, 
    genderneutraal taalgebruik of het bieden van ondersteuning bij een coming out of transitie.</t>
  </si>
  <si>
    <t>Klik hier voor meer informatie over coming out en transitie</t>
  </si>
  <si>
    <t xml:space="preserve">    3.2. Het selectiepanel is divers samengesteld.</t>
  </si>
  <si>
    <t xml:space="preserve">    3.3. Bij gelijke competentie wordt voorrang gegeven aan de kandidaat uit een 
    minderheidsgroep.</t>
  </si>
  <si>
    <t xml:space="preserve">Personeelsbeleid - FB Vraag 3.2 - Antwoord JA </t>
  </si>
  <si>
    <t>Personeelsbeleid - FB Vraag 3.2 - Antwoord NEE</t>
  </si>
  <si>
    <t xml:space="preserve">Personeelsbeleid - FB Vraag 3.3 - Antwoord JA </t>
  </si>
  <si>
    <t>Personeelsbeleid - FB Vraag 3.3 - Antwoord NEE</t>
  </si>
  <si>
    <t xml:space="preserve">😀 Goed bezig!
• Wanneer het zelf selectiepanel divers is, straalt dit openheid en vertrouwdheid uit naar de kandidaat.
• Een divers selectiepanel kan ook helpen om stereotypes en vooroordelen te herkennen en hier 
    rekening mee te houden.
</t>
  </si>
  <si>
    <t>Dat kan beter 💪
• Wanneer het zelf selectiepanel divers is, straalt dit openheid en vertrouwdheid uit naar de kandidaat.
• Een divers selectiepanel kan ook helpen om stereotypes en vooroordelen te herkennen en hier 
    rekening mee te houden.</t>
  </si>
  <si>
    <r>
      <t xml:space="preserve">Als organisatie kunnen jullie en zullen jullie waarschijnlijk een diverse groep werknemers hebben, maar daarom werken jullie nog niet inclusief. </t>
    </r>
    <r>
      <rPr>
        <b/>
        <sz val="11"/>
        <color theme="1"/>
        <rFont val="Candara"/>
        <family val="2"/>
      </rPr>
      <t>Inclusief werken</t>
    </r>
    <r>
      <rPr>
        <sz val="11"/>
        <color theme="1"/>
        <rFont val="Candara"/>
        <family val="2"/>
      </rPr>
      <t xml:space="preserve"> is </t>
    </r>
    <r>
      <rPr>
        <b/>
        <sz val="11"/>
        <color theme="1"/>
        <rFont val="Candara"/>
        <family val="2"/>
      </rPr>
      <t>iedereen gelijkwaardige mogelijkheden aanbieden</t>
    </r>
    <r>
      <rPr>
        <sz val="11"/>
        <color theme="1"/>
        <rFont val="Candara"/>
        <family val="2"/>
      </rPr>
      <t xml:space="preserve"> en maatregelen inpassen die voor zoveel mogelijk werknemers een voordeel kunnen opleveren, en waarbij </t>
    </r>
    <r>
      <rPr>
        <b/>
        <sz val="11"/>
        <color theme="1"/>
        <rFont val="Candara"/>
        <family val="2"/>
      </rPr>
      <t xml:space="preserve">verschillen tussen werknemers net erkend en meegenomen </t>
    </r>
    <r>
      <rPr>
        <sz val="11"/>
        <color theme="1"/>
        <rFont val="Candara"/>
        <family val="2"/>
      </rPr>
      <t>worden. Iedere werknemer is anders en iedere werknemer kan op een bepaald moment in de carrière geconfronteerd worden met mechanismen van uitsluiting en discriminatie. Daarom is het belangrijk als organisatie om dit tegen te gaan.</t>
    </r>
  </si>
  <si>
    <t>1. Onze interne communicatie houdt rekening met de diversiteit van werknemers en partners.
Minstens één van volgende stellingen geldt voor onze organisatie:
• We gebruiken inclusieve terminologie (bv. genderneutrale terminologie)
• Het gebruikte beeldmateriaal (bv. foto's op website) weerspiegelt de diversiteit 
    binnen de organisatie en/of de samenleving
•Iedere werknemer ontvangt heldere en volledige informatie. Er worden geen 
   werknemers buitengesloten van bepaalde interne communicatie op basis van 
   huidskleur, fysieke toestand, fysieke beperkingen, karakter, seksuele oriëntatie en 
   genderidentiteit en - expressie (LGBTQI+), gevolgde opleidingen en vaardigheden, 
   geloofsovertuiging, …</t>
  </si>
  <si>
    <t xml:space="preserve">Jullie zullen verschillende tips krijgen om aan de slag te gaan. Wees hierdoor niet afgeschrikt. Het is niet de bedoeling om met alle tips onmiddellijk aan de slag te gaan. Kies er enkele uit die haalbaar zijn voor jullie organisatie, en bij voorkeur ook enkele die snel uitgewerkt en zichtbaar zijn. Op deze manier kunnen jullie het draagvlak geleidelijk aan vergroten. </t>
  </si>
  <si>
    <t>Klik hier om naar de instructies te gaan om aan de slag te gaan met de scan.</t>
  </si>
  <si>
    <t>Met aandacht voor LGBTQI+-diversiteit en inclusie</t>
  </si>
  <si>
    <t xml:space="preserve">Diversiteit omvat alle innerlijke en uiterlijke verschillen tussen mensen. Dit kan gaan over zichtbare elementen zoals o.a. huidskleur, geslacht en fysieke beperkingen of interne zaken die we minder snel opmerken zoals o.a. karakter, seksuele oriëntatie, genderidentiteit en -expressie  (LGBTQI+), gevolgde opleiding en vaardigheden, … Diversiteit is een feitelijk gegeven, een vaststelling. Diversiteit is er, en zal er in de toekomst meer en meer zijn. </t>
  </si>
  <si>
    <r>
      <t xml:space="preserve">    1. </t>
    </r>
    <r>
      <rPr>
        <b/>
        <sz val="11"/>
        <color theme="1"/>
        <rFont val="Candara"/>
        <family val="2"/>
      </rPr>
      <t>Ethisch</t>
    </r>
    <r>
      <rPr>
        <sz val="11"/>
        <color theme="1"/>
        <rFont val="Candara"/>
        <family val="2"/>
      </rPr>
      <t xml:space="preserve">: het is </t>
    </r>
    <r>
      <rPr>
        <u/>
        <sz val="11"/>
        <color theme="1"/>
        <rFont val="Candara"/>
        <family val="2"/>
      </rPr>
      <t>moreel rechtvaardig en verantwoord</t>
    </r>
    <r>
      <rPr>
        <sz val="11"/>
        <color theme="1"/>
        <rFont val="Candara"/>
        <family val="2"/>
      </rPr>
      <t xml:space="preserve"> om inclusief te zijn voor iedere werknemer. Organisaties die hier aandacht voor hebben, 
        zijn ook aantrekkelijker als werkgever, wat in de huidige context van “war for talent” belangrijk kan zijn.</t>
    </r>
  </si>
  <si>
    <r>
      <t>Elk thema wordt weergegeven in een tabblad.
Op elk tabblad vinden jullie vervolgens 6 kolommen terug.
• In</t>
    </r>
    <r>
      <rPr>
        <b/>
        <sz val="11"/>
        <color theme="1"/>
        <rFont val="Candara"/>
        <family val="2"/>
      </rPr>
      <t xml:space="preserve"> kolom A</t>
    </r>
    <r>
      <rPr>
        <sz val="11"/>
        <color theme="1"/>
        <rFont val="Candara"/>
        <family val="2"/>
      </rPr>
      <t xml:space="preserve"> vinden jullie stellingen terug die tot het desbetreffende thema horen.
• In</t>
    </r>
    <r>
      <rPr>
        <b/>
        <sz val="11"/>
        <color theme="1"/>
        <rFont val="Candara"/>
        <family val="2"/>
      </rPr>
      <t xml:space="preserve"> kolom B</t>
    </r>
    <r>
      <rPr>
        <sz val="11"/>
        <color theme="1"/>
        <rFont val="Candara"/>
        <family val="2"/>
      </rPr>
      <t xml:space="preserve"> vinden jullie soms een link terug naar meer informatie over een bepaalde terminologie. Door op deze link te klikken komen 
    jullie automatisch op de uitleg van deze terminologie terecht.
• In</t>
    </r>
    <r>
      <rPr>
        <b/>
        <sz val="11"/>
        <color theme="1"/>
        <rFont val="Candara"/>
        <family val="2"/>
      </rPr>
      <t xml:space="preserve"> kolom C</t>
    </r>
    <r>
      <rPr>
        <sz val="11"/>
        <color theme="1"/>
        <rFont val="Candara"/>
        <family val="2"/>
      </rPr>
      <t xml:space="preserve"> kunnen jullie via het drop-down menu (klik rechts beneden in de cel) ja of nee kiezen. Indien jullie ja kiezen, zullen voor sommige 
    vragen verdiepende stellingen getoond worden. Hierbij kunnen jullie volgens hetzelfde principe ja of nee kiezen.
• In </t>
    </r>
    <r>
      <rPr>
        <b/>
        <sz val="11"/>
        <color theme="1"/>
        <rFont val="Candara"/>
        <family val="2"/>
      </rPr>
      <t xml:space="preserve">kolom D </t>
    </r>
    <r>
      <rPr>
        <sz val="11"/>
        <color theme="1"/>
        <rFont val="Candara"/>
        <family val="2"/>
      </rPr>
      <t xml:space="preserve">verschijnt op basis van het gekozen antwoord in de 3e kolom automatisch jullie feedback.
• In </t>
    </r>
    <r>
      <rPr>
        <b/>
        <sz val="11"/>
        <color theme="1"/>
        <rFont val="Candara"/>
        <family val="2"/>
      </rPr>
      <t>kolom E</t>
    </r>
    <r>
      <rPr>
        <sz val="11"/>
        <color theme="1"/>
        <rFont val="Candara"/>
        <family val="2"/>
      </rPr>
      <t xml:space="preserve"> kunnen jullie opmerkingen bij de stelling noteren, bijvoorbeeld concrete goede praktijken binnen jullie organisatie.
• In </t>
    </r>
    <r>
      <rPr>
        <b/>
        <sz val="11"/>
        <color theme="1"/>
        <rFont val="Candara"/>
        <family val="2"/>
      </rPr>
      <t>kolom F</t>
    </r>
    <r>
      <rPr>
        <sz val="11"/>
        <color theme="1"/>
        <rFont val="Candara"/>
        <family val="2"/>
      </rPr>
      <t xml:space="preserve"> kunnen jullie mogelijke acties bij de stelling noteren. Deze hoeven niet onmiddellijk allemaal uitgevoerd te worden. Maar op deze 
    manier gaan goede ideeën niet verloren.</t>
    </r>
  </si>
  <si>
    <t>Missie / visie</t>
  </si>
  <si>
    <t xml:space="preserve">    2.1 Diversiteit en inclusie zijn begrippen die expliciet opgenomen zijn in onze 
    missie / visie.</t>
  </si>
  <si>
    <t>Klik hier voor meer informatie over missie / visie</t>
  </si>
  <si>
    <t>b</t>
  </si>
  <si>
    <t>😀 Goed bezig! 
• Diversiteit en inclusie opnemen in jullie missie / visie is een perfect vertrekpunt om jullie organisatie 
    inclusief te maken.
• De missie / visie van jullie organisatie weerspiegelt waar deze voor staat. Dit getuigt van 
    engagement, wat een noodzaak is om een inclusieve organisatie te kunnen zijn.</t>
  </si>
  <si>
    <t xml:space="preserve">Dat kan beter 💪!
• Engagement is een eerste noodzakelijke stap om diversiteit en inclusie in jullie organisatie te 
    verankeren. 
• Door diversiteit en inclusie in de missie / visie op te nemen communiceren jullie duidelijk dat dit tot 
    de kern van jullie organisatie behoort. Het getuigt van oprechtheid en motivatie.
• Door diversiteit en inclusie in de missie / visie op te nemen, krijg je meteen een zicht op hoe 
    diversiteit en inclusie kunnen kaderen in het groter geheel. Ze sluiten bijvoorbeeld aan bij andere 
    kernwaarden waar reeds een draagvlak voor bestaat en waaraan acties gekoppeld zijn.
• Neem diversiteit en inclusie stap voor stap op in de missie / visie. Zo geven jullie de 
    organisatiecultuur tijd om mee te veranderen. Een draagvlak creëren voor kernwaarden is 
    essentieel. Zo vermindert de weerstand waarop jullie kunnen botsen. 
• Toets af welke ideeën er leven over diversiteit en inclusie bij verschillende werknemers. Zo kunnen
     zij ook hun stem laten horen.
• Niemand hoeft het warm water uit te vinden. Breng in kaart wat jullie organisatie al doet rond 
    diversiteit en inclusie. Stel dit kritisch in vraag: wat loopt goed? Wat loopt minder goed? Waar zit 
    groeipotentieel? Vertrek van daaruit naar een actieplan. </t>
  </si>
  <si>
    <t>😀 Goed bezig! 
Om een missie / visie te implementeren in een organisatie moeten er concrete procedures aan vasthangen. Een personeelsbeleid dat expliciet rekening houdt met diversiteit en inclusie is daar een goed voorbeeld van.</t>
  </si>
  <si>
    <t>😀 Goed bezig! 
• Om een missie / visie te implementeren in een organisatie moeten er concrete procedures aan vast 
    hangen. Diversiteit en inclusie expliciet in het welzijnsbeleid opnemen is daar een goed voorbeeld 
    van.
• Iedere werknemer heeft het recht om zich goed te voelen op het werk. Door in te zetten op 
    diversiteit en inclusie in je welzijnsbeleid bouw je mee aan een verhoogd welzijn bij je werknemers.
• Werken aan welzijn op het werk is ook een wettelijke verplichting. De wet van 4 augustus 1996 
    betreffende het welzijn op het werk is de basiswet op het vlak van de veiligheid en de gezondheid 
    op het werk en verplicht organisaties om het thema hoog in het vaandel te dragen.</t>
  </si>
  <si>
    <t>Dat kan beter 💪!
• Het welzijnsbeleid herbekijken is een haalbaar en goed vertrekpunt om diversiteit en inclusie te 
    implementeren in jullie organisatie. 
• Door concrete procedures te koppelen aan de missie / visie rond diversiteit en inclusie, zal het thema 
    tot leven komen binnen jullie organisatie.
• Iedere werknemer heeft het recht om zich goed te voelen op het werk. Door in te zetten op 
    diversiteit en inclusie in je welzijnsbeleid bouw je mee aan een verhoogd welzijn bij je werknemers.
• Werken aan welzijn op het werk is ook een wettelijke verplichting. De wet van 4 augustus 1996 
    betreffende het welzijn op het werk is de basiswet op het vlak van de veiligheid en de gezondheid 
    op het werk en verplicht organisaties om het thema hoog in het vaandel te dragen.</t>
  </si>
  <si>
    <t>😀 Goed bezig! 
• Let op dat je het groter geheel niet uit het oog verliest. Een diversiteitsbeleid kadert best ook in de 
    missie / visie en het algemeen beleid van de organisatie. 
• Vertaal het diversiteitsbeleid naar verschillende domeinen in de organisatie. Denk daarbij niet alleen 
    aan werving en selectie, maar ook aan communicatie, leiderschap, ....</t>
  </si>
  <si>
    <t>Dat kan beter 💪!
• Niet alle organisaties hebben een specifiek diversiteitsbeleid. Bekijk hoe je diversiteit en inclusie kan 
    opnemen in jullie bredere (welzijns)beleid.
• Zijn hier nog geen middelen voor in jullie organisatie? Bespreek met de directie of er middelen    
    kunnen vrijgemaakt worden om aan een diversiteitsbeleid te werken.
• Zijn hier wel middelen voor in jullie organisatie? Maak hier een agendapunt van op de volgende 
    beleidsvergadering. Een goede start kan zijn om na te gaan hoe diversiteit en inclusie kunnen 
    kaderen in de missie / visie van de organisatie.</t>
  </si>
  <si>
    <t>😀 Goed bezig!
• Enkele aandachtspunten:
    • ‘Walk the talk!’. Het uitdragen van een visie is meer dan alleen ‘window dressing’. Het is 
        belangrijk dat jullie als organisatie zelf actief bezig zijn met het thema (intern en extern).
    • Interne communicatie komt VOOR externe communicatie. Zorg er eerst voor dat jullie werknemers 
        op de hoogte zijn van jullie missie / visie/strategie rond diversiteit en inclusie vooraleer jullie er mee 
        naar buiten komen.
• Enkele tips:
    • Betrek eigen werknemers die tot een minderheidsgroep behoren bij het uitdragen van jullie visie.   
    • Werk met ambassadeurs. Dit maakt het geheel geloofwaardiger en zo creëren jullie een groter     
        draagvlak.
    • Leer van elkaar. Deel ‘good practices’ met andere organisaties en vraag hen actief om feedback.</t>
  </si>
  <si>
    <t>😀 Goed bezig!
• Diversiteitsnetwerken nemen een actieve rol op binnen jullie organisatie.
• Laat zien dat jullie achter jullie diversiteitsnetwerk(en) staan door op hen beroep te doen wanneer er 
    wordt gewerkt rond het thema diversiteit en inclusie. Dit is bovendien een manier waarop jullie 
    organisatie de missie / visie/strategie rond diversiteit en inclusie actief kunnen uitdragen. Hier zijn 
    enkele tips:
    • Laat leden uit diversiteitsnetwerken het gezicht zijn van relevante interne en externe events. 
    • Betrek diversiteitsnetwerken actief bij de vormgeving en optimalisering van jullie beleid rond 
        diversiteit en inclusie.</t>
  </si>
  <si>
    <t>Dat kan beter 💪!
• Het personeelsbeleid herbekijken is een haalbaar en goed vertrekpunt om diversiteit en inclusie te 
    implementeren in jullie organisatie. 
• Door concrete procedures te koppelen aan de missie / visie rond diversiteit en inclusie, zal het 
    thema tot leven komen binnen jullie organisatie.
• Een werkgroep kan hierbij helpen. Mogelijke leden van zo’n werkgroep zijn HR-experten, 
    vertrouwenspersonen, interne (of externe) preventieadviseurs, werknemers die de diversiteit in de 
    organisatie vertegenwoordigen, …</t>
  </si>
  <si>
    <t xml:space="preserve">Werken aan welzijn op het werk is in eerste instantie een wettelijke verplichting. De wet van 4 augustus 1996 betreffende het welzijn op het werk (gebaseerd op Europese kaderrichtlijn 89/391/EEG en getransponeerd naar Belgische context) is de basiswet op het vlak van de veiligheid en de gezondheid op het werk en verplicht organisaties om het thema hoog in het vaandel te dragen. Ze voorziet een wettelijke basis voor initiatieven op het vlak van het welzijn op het werk inzake: arbeidsveiligheid, gezondheid, psychosociale belasting, ergonomie, arbeidshygiëne, verfraaiing van de arbeidsplaats, leefmilieu. Deze initiatieven kunnen worden vastgelegd in de vorm van een welzijnsbeleid. </t>
  </si>
  <si>
    <t>Dat kan beter 💪!
• Het is goed om de belangen van LGBTQI+-werknemers te behartigen, gezien ze nog vaak te maken 
    krijgen met discriminatie en stigmatisering op de werkvloer.
• LGBTQI+-werknemers behoren misschien niet tot de meest zichtbare vorm van diversiteit. Echter, 
    dat betekent niet dat ze op minder hindernissen botsen tijdens hun werkdag. Je kan LGBTQI+-
    werknemers bijvoorbeeld vragen met welke hindernissen ze geconfronteerd worden op het werk. 
    Samen kan je naar oplossingen zoeken om hun werksituatie te verbeteren.
• Een inclusieve organisatiecultuur zorgt ervoor dat LGBTQI+-werknemers zich goed voelen op het 
    werk, ongeacht of ze zich outen of niet. Dit kan bv. door het opstellen van inclusieve vacatures, 
    genderneutraal taalgebruik of het bieden van ondersteuning bij een coming out of transitie.</t>
  </si>
  <si>
    <t>😀 Goed bezig! 
Zorg ervoor dat de belangrijkste stakeholders betrokken zijn. Nadat jullie de stakeholders in kaart   
gebracht hebben, kunnen jullie gebruik maken van de matrix invloed en interesse om te bepalen op 
 welke manier jullie hen moeten betrekken. Zie bv. 
https://projectmanagementsite.nl/stakeholdersanalyse/#.YJmIvLW2Xcs</t>
  </si>
  <si>
    <t>2. Onze organisatie zet actief in op werving van een diverse werknemerspopulatie. Gebeurt minstens één van onderstaande stellingen binnen jullie organisatie?
• Er worden specifieke kanalen ingezet om diverse groepen te bereiken.
• Bij het opstellen van vacatures en functieprofielen is er oog voor diversiteit en 
    inclusie.
• In advertenties staat expliciet vermeld dat onze organisatie diversiteit en inclusie 
    nastreeft.</t>
  </si>
  <si>
    <t>Dat kan beter 💪!
• Door op zoek te gaan naar een diverse pool aan kandidaten waarbij je je als organisatie ook richt tot 
    minderheidsgroepen, verkrijg je een meer diverse werknemerspopulatie. Dit kan de creativiteit en 
    innovatie in de organisatie enkel ten goede komen.
• Hoe meer aandacht voor diversiteit en inclusie binnen jullie organisatie, hoe meer ‘verschillend zijn’ 
    normaal wordt. Wanneer verschillen tussen mensen gewaardeerd worden, zullen werknemers zich 
    meer thuis voelen in de organisatie, en zullen ze zich ook meer willen inzetten voor hun organisatie.</t>
  </si>
  <si>
    <t>Dat kan beter 💪!
Enkele tips:
• Zorg ervoor dat wanneer een curriculum vitae online moet worden ingevuld, er geen plaats is voor 
    het  invullen van naam, woonplaats, leeftijd, nationaliteit, ... Vragen naar demografische gegevens 
    kan je dus weglaten.
• Of stel een procedure op waarbij CV’s die binnenkomen gedepersonaliseerd (geneutraliseerd) 
    worden vooraleer ze naar HR gaan. Op deze manier leggen jullie geen verantwoordelijkheid bij de 
    sollicitant, maar nemen jullie als organisatie zelf het heft in handen om inclusief te selecteren.
• Verduidelijk deze werkwijze ook aan sollicitanten. 
• Maak voor jullie zelf de oefening: heeft de manier waarop screening momenteel gebeurt in jullie 
    organisatie impact op diversiteit en inclusie in jullie organisatie? 
• Maak daarna de oefening: welke meerwaarde kunnen wij halen uit het invoeren van een blind 
    screening? Zijn er nog meer acties die we kunnen ondernemen om onze selectieprocedure vrij van 
    bias te maken?</t>
  </si>
  <si>
    <t>😀 Goed bezig!
• Door bij gelijke competentie te kiezen voor de kandidaat uit de minderheidsgroep, kan de positie 
    van deze groep stap voor stap beter worden.
• Bovendien brengt deze kandidaat verschillende ervaringen en perspectieven binnen in de 
    organisatie, waaruit de organisatie kan leren.</t>
  </si>
  <si>
    <t>Dat kan beter 💪
• Door bij gelijke competentie te kiezen voor de kandidaat uit de minderheidsgroep, kan de positie 
    van deze groep stap voor stap beter worden.
• Bovendien brengt deze kandidaat verschillende ervaringen en perspectieven binnen in de 
    organisatie, waaruit de organisatie kan leren.</t>
  </si>
  <si>
    <t>4. Bij het onthaal van nieuwe personeelsleden communiceren we over ons diversiteits- en inclusiebeleid via minstens één van volgende kanalen:
• Onthaalbrochure / informatiebrief
• Inclusie en diversiteit wordt als thema behandeld bij introductiedagen
• Training/opleiding waarbinnen diversiteit en inclusie expliciet kaderen
• Persoonlijk contact met een rolmodel / ambassadeur
• Arbeidsreglement
• Via andere manieren, namelijk ...</t>
  </si>
  <si>
    <t xml:space="preserve">😀 Goed bezig!
 • Door het thema diversiteit en inclusie vanaf het begin aan te kaarten:
        • kan je onder de werknemers een goed draagvlak voor diversiteit creëren;
        • kan je als organisatie meteen de juiste verwachtingen scheppen bij (toekomstige) werknemers.
• Bekijk de lijst van communicatiekanalen en ga na hoe jullie de communicatie rond diversiteit en 
    inclusie naar nieuwe werknemers nog kunnen versterken.
</t>
  </si>
  <si>
    <t>Dat kan beter 💪
 • Door het thema diversiteit en inclusie vanaf het begin aan te kaarten:
        • kan je onder de werknemers een goed draagvlak voor diversiteit creëren;
        • kan je als organisatie meteen de juiste verwachtingen scheppen bij (toekomstige) werknemers.
• Bekijk de lijst van communicatiekanalen en ga na hoe jullie de communicatie rond diversiteit en 
    inclusie naar nieuwe werknemers nog kunnen versterken.</t>
  </si>
  <si>
    <t>6.1. Werknemers kunnen bij deze personen ook terecht voor begeleiding op de werkvloer wat betreft bv. transitie of coming out.</t>
  </si>
  <si>
    <t>Klik hier voor meer informatie over transitie en coming out</t>
  </si>
  <si>
    <t>😀 Goed bezig!
• Op deze manier bekrachtigen jullie je boodschap als organisatie achter diversiteit en inclusie te 
    staan. 
• Deze thema’s zijn meer specifiek en komen niet standaard aan bod in de opleiding van 
    vertrouwenspersonen. Mogelijk is een bijkomende opleiding dan ook nodig voor 
    vertrouwenspersonen om zich comfortabeler te voelen bij het begeleiden van LGBTQI+- 
    werknemers bij transitie en coming out.</t>
  </si>
  <si>
    <t>Dat kan beter 💪
• Begeleiding aanbieden bij bv. transitie of coming out kan de boodschap dat jullie als organisatie 
    achter diversiteit en inclusie staan bekrachtigen.
• Deze thema’s zijn meer specifiek en komen niet standaard aan bod in de opleiding van 
    vertrouwenspersonen. Mogelijk is een bijkomende opleiding dan ook nodig voor 
    vertrouwenspersonen om zich comfortabeler te voelen bij het begeleiden van LGBTQI+- 
    werknemers bij transitie en coming out.</t>
  </si>
  <si>
    <t>Een coming out of ‘uit de kast komen’ is iets persoonlijks publiek maken. Je kan over heel wat dingen uit de kast komen, maar meestal gaat het over je romantische oriëntatie, seksuele oriëntatie of genderidentiteit. Dan vertel je bijvoorbeeld dat je holebi of transgender bent.</t>
  </si>
  <si>
    <t xml:space="preserve">Dat kan beter 💪
De basisvorming van een vertrouwenspersoon bevat reeds enkele handvaten rond het omgaan met ongewenst grensoverschrijdend gedrag op het werk. Echter, een bijkomende opleiding rond het thema diversiteit en inclusie kan ervoor zorgen dat de vertrouwenspersoon hier een sterkere basis in krijgt. Bv. hoe een bemiddeling begeleiden rond ‘anders zijn’, hoe iemand begeleiden die zich in een ‘transitie’ bevindt, hoe pak je best een conflict aan waar discriminatie aan de basis ligt, … . </t>
  </si>
  <si>
    <t xml:space="preserve">😀 Goed bezig!
De basisvorming van een vertrouwenspersoon bevat reeds enkele handvaten rond het omgaan met ongewenst grensoverschrijdend gedrag op het werk. Echter, een bijkomende opleiding rond het thema diversiteit en inclusie kan ervoor zorgen dat de vertrouwenspersoon hier een sterkere basis in krijgt. Bv. hoe een bemiddeling begeleiden rond ‘anders zijn’, hoe iemand begeleiden die zich in een ‘transitie’ bevindt, hoe pak je best een conflict aan waar discriminatie aan de basis ligt, … . </t>
  </si>
  <si>
    <t>3. Vanuit het topmanagement / de algemene directie vertrekken initiatieven om direct leidinggevenden de nodige competenties te bieden en om hen voldoende op te leiden in verband met het diversiteits- en inclusiebeleid.
Minstens één van volgende stellingen geldt voor jullie organisatie:
• De organisatie heeft een plan voorbereid voor het ontwikkelen van competenties  
    rond diversiteit en inclusie.
• Bij de aanwerving van leidinggevenden worden competenties rond diversiteit en 
    inclusie bevraagd.
• Er worden opleidingen op maat georganiseerd voor direct leidinggevenden in 
    verband met diversiteit en inclusie.
• Diversiteit en inclusie worden opgenomen in evaluatie- en 
    functioneringsgesprekken van leidinggevenden.</t>
  </si>
  <si>
    <t>5. Onze direct leidinggevenden dragen een duidelijke visie uit rond diversiteit en inclusie naar hun teams.
Minstens één van volgende stellingen geldt voor onze organisatie:
• De groep van direct leidinggevenden is zelf divers samengesteld. 
• Diversiteit en inclusie worden op leidinggevend niveau besproken.
• Diversiteit en inclusie komen terug in de communicatie van het directe 
    leidinggevenden met de werknemers.
• Diversiteit en inclusie worden opgenomen in doelen (bv. op teamniveau).
• Diversiteit en inclusie worden besproken tijdens functionerings- en 
    evaluatiegesprekken.
• Er worden opleidingen / lezingen / sensibilisatie georganiseerd.
• Er wordt op spontane wijze wel eens open dialoog gevoerd over diversiteit en 
    inclusie. 
• Werknemers kunnen bij de direct leidinggevenden terecht met vragen omtrent 
    diversiteit en inclusie.
• Er is een werkgroep en/of verantwoordelijke voor diversiteit en inclusie.
• Andere, namelijk ...</t>
  </si>
  <si>
    <t>Dat kan beter 💪
• Ga na waar er mogelijke barrières zijn in de overdracht van het diversiteits- en inclusiebeleid naar 
    werknemers toe. Bv. gaat het om onvoldoende kennis, is er onvoldoende motivatie / geloof, …? 
• Een duidelijke en transparante communicatie zorgt ervoor dat alle werknemers het beleid rond 
    diversiteit en inclusie en de bijbehorende waarden kennen. Om gezamenlijk waarden te kunnen 
    uitdragen, is het nodig dat iedereen ze kent. Herhaal deze communicatie regelmatig.
• ‘Walk the talk’! Het is belangrijk dat direct leidinggevenden hierin een voorbeeldfunctie vervullen, 
    werknemers spiegelen zich immers aan hen.
• Zorg ervoor dat direct leidinggevenden het diversiteits- en inclusiebeleid ook uitdragen in externe 
    contacten.</t>
  </si>
  <si>
    <t>Dat kan beter 💪
• Interne communicatie die rekening houdt met diversiteit zorgt er voor dat werknemers zich meer 
    aangesproken en verbonden voelen met de organisatie.
• Inzetten op diversiteit binnen interne communicatie is ook een manier om jullie visie / missie / 
    strategie rond het thema uit te dragen binnen jullie organisatie.
• Enkele tips om mee aan de slag te gaan:
    • Maak een overzicht van alle interne communicatie die gevoerd wordt met werknemers en 
        partners. 
    • Gebruik dit overzicht om na te gaan waar nog verbetering mogelijk is. Een inclusiviteitscheck (bv. 
        via https://www.toolboxinclusief.nl/documenten/publicaties/2017/04/20/checklist-inclusiviteit) kan 
        hierbij ondersteuning bieden.
    • Naast deze inclusiviteitscheck is het goed om feedback te vragen aan werknemers die tot 
        minderheidsgroepen behoren. Goedbedoelde aanpassingen kunnen soms anders overkomen dan 
        vooropgesteld.
    • Door feedback te vragen van verschillende groepen (minderheids- en meerderheidsgroepen), 
        kunnen verschillende ideeën ontstaan over hoe jullie organisatie diversiteit en inclusie kunnen 
        implementeren binnen de interne communicatie.</t>
  </si>
  <si>
    <t>😀 Goed bezig!
Enkele tips om dit nog verder te optimaliseren in jullie organisatie:
• Maak een overzicht van alle interne communicatie die gevoerd wordt met werknemers. 
• Gebruik dit overzicht om na te gaan waar er nog verbetering mogelijk is. Een inclusiviteitscheck (bv. 
    via https://www.toolboxinclusief.nl/documenten/publicaties/2017/04/20/checklist-inclusiviteit) kan 
    hierbij ondersteuning bieden.
• Naast een inclusiviteitscheck is het goed om feedback te vragen over deze communicatie aan 
    werknemers die tot minderheidsgroepen behoren. Goedbedoelde aanpassingen kunnen soms 
    anders overkomen dan vooropgesteld.</t>
  </si>
  <si>
    <t>Dat kan beter 💪
• Zorg eerst voor een duidelijk algemeen beleid rond diversiteit en inclusie. Voor feedback kan je kijken 
    in het eerste thema ‘Algemeen beleid’. 
• Enkele aandachtspunten:
    • ‘Walk the talk!’. Het uitdragen van een visie is meer dan alleen ‘window dressing’. Het is 
        belangrijk dat jullie als organisatie zelf actief bezig zijn met het thema (intern en extern).
    • Interne communicatie komt VOOR externe communicatie. Zorg er eerst voor dat jullie werknemers 
        op de hoogte zijn van jullie missie / visie/strategie rond diversiteit en inclusie vooraleer jullie er 
        mee naar buiten komen.
• Enkele tips:
    • Betrek eigen werknemers die tot een minderheidsgroep behoren bij het uitdragen van jullie visie.   
    • Werk met ambassadeurs. Dit maakt het geheel geloofwaardiger en zo creëren jullie een groter     
        draagvlak.
    • Leer van elkaar. Deel ‘good practices’ met andere organisaties en vraag hen actief om feedback.</t>
  </si>
  <si>
    <t>Een diversiteitsnetwerk is een netwerk rond een bepaalde groep van medewerkers, waarbij bv. lezingen en activiteiten voor deze medewerkers en bondgenoten worden georganiseerd of waarbij aan mentoring gedaan wordt. Diversiteitsnetwerken zijn er bv. voor vrouwen, voor culturele diversiteit, voor LGBTQI+-medewerkers, voor mensen met een arbeidsbeperking en voor jongeren. Ze hebben in principe alles in zich om bij te kunnen dragen aan meer gelijkheid in organisaties. De netwerken zijn bekend met de organisatiecultuur, gedragsnormen en andere ongeschreven regels. Die kennis kunnen ze gebruiken om gewoontes die ongelijkheid creëren te identificeren. Ook bieden ze een veilige omgeving voor (sociaal uitgesloten) werknemers, die hier een kans krijgen om in vertrouwen ervaringen te delen. Die ervaringen kunnen bovendien gebundeld worden om ongelijkheid in organisatie aan te kaarten bij het management.</t>
  </si>
  <si>
    <r>
      <t xml:space="preserve">Proficiat, jullie hebben de weg gevonden naar deze organisatiescan. Dit betekent dat jullie diversiteit en inclusie een warm hart toedragen. Met deze organisatiescan proberen we jullie een eerste idee te geven </t>
    </r>
    <r>
      <rPr>
        <b/>
        <sz val="11"/>
        <color theme="1"/>
        <rFont val="Candara"/>
        <family val="2"/>
      </rPr>
      <t>waar jullie als organisatie staan in het omgaan met diversiteit en inclusie</t>
    </r>
    <r>
      <rPr>
        <sz val="11"/>
        <color theme="1"/>
        <rFont val="Candara"/>
        <family val="2"/>
      </rPr>
      <t xml:space="preserve">. Met deze scan maak je een foto van de huidige stand van zaken met betrekking tot diversiteit en inclusie in jullie organisatie. Tegelijkertijd wil deze scan ook enkele handvaten en tips aanbieden om werk te maken van een inclusief beleid. </t>
    </r>
  </si>
  <si>
    <r>
      <t xml:space="preserve">In deze organisatiescan komen </t>
    </r>
    <r>
      <rPr>
        <b/>
        <sz val="11"/>
        <color theme="1"/>
        <rFont val="Candara"/>
        <family val="2"/>
      </rPr>
      <t>verschillende thema’s</t>
    </r>
    <r>
      <rPr>
        <sz val="11"/>
        <color theme="1"/>
        <rFont val="Candara"/>
        <family val="2"/>
      </rPr>
      <t xml:space="preserve"> aan bod die we kunnen </t>
    </r>
    <r>
      <rPr>
        <b/>
        <sz val="11"/>
        <color theme="1"/>
        <rFont val="Candara"/>
        <family val="2"/>
      </rPr>
      <t>linken aan diversiteit en inclusie</t>
    </r>
    <r>
      <rPr>
        <sz val="11"/>
        <color theme="1"/>
        <rFont val="Candara"/>
        <family val="2"/>
      </rPr>
      <t xml:space="preserve">. Jullie worden door de thema’s gegidst aan de hand van </t>
    </r>
    <r>
      <rPr>
        <b/>
        <sz val="11"/>
        <color theme="1"/>
        <rFont val="Candara"/>
        <family val="2"/>
      </rPr>
      <t>vragen en stellingen</t>
    </r>
    <r>
      <rPr>
        <sz val="11"/>
        <color theme="1"/>
        <rFont val="Candara"/>
        <family val="2"/>
      </rPr>
      <t xml:space="preserve"> (hierbij verwijzen sommige vragen specifiek naar LGBTQI+-werknemers). Op basis van het gekozen antwoord krijgen jullie </t>
    </r>
    <r>
      <rPr>
        <b/>
        <sz val="11"/>
        <color theme="1"/>
        <rFont val="Candara"/>
        <family val="2"/>
      </rPr>
      <t>onmiddellijk feedback en een aantal tips om concreet aan de slag te gaan</t>
    </r>
    <r>
      <rPr>
        <sz val="11"/>
        <color theme="1"/>
        <rFont val="Candara"/>
        <family val="2"/>
      </rPr>
      <t xml:space="preserve">. </t>
    </r>
  </si>
  <si>
    <t xml:space="preserve">Dat kan beter 💪!
• Wanneer een beleid rond diversiteit en inclusie aanwezig is, is het belangrijk om hier ook concrete 
    acties aan te koppelen. Zonder blijft het beleid een dode letter.
• Om verder aan de slag te kunnen gaan rond diversiteit en inclusie binnen jullie organisatie, is een 
    eerste stap het in kaart brengen van de diversiteit en/of de link tussen diversiteit en welzijn. Op 
    basis van deze inzichten kunnen jullie concrete acties uitwerken. Dit kan bijvoorbeeld aan de hand 
    van een risicoanalyse diversiteit en inclusie. </t>
  </si>
  <si>
    <t>[verwijzing naar toolbox] nog toevoegen</t>
  </si>
  <si>
    <t xml:space="preserve"> [link naar e-learning] nog toevoegen</t>
  </si>
  <si>
    <t>😀 Goed bezig! 
• Door je bewust te zijn van stereotypes en vooroordelen kan je ze herkennen en er rekening mee 
    houden. Zo vergroot je de kans op kwaliteitsvolle rekrutering.
• Opleidingen rond discriminatie en inclusie op het werk kunnen dit bewustzijn versterken.</t>
  </si>
  <si>
    <r>
      <t>Dat kan beter 💪!
• Iedereen heeft stereotypen en dat is normaal. Ze helpen ons de complexe wereld rondom ons te 
    vereenvoudigen.
• Stereotypes kunnen zowel positief als negatief zijn en komen vaak niet overeen met de realiteit. 
        • Bv. homoseksuele mannen zijn vrouwelijker dan heteroseksuele mannen.
        • Bv. vrouwen zijn kwetsbaarder dan mannen.
• Een valkuil van stereotypes is dat ze kunnen leiden tot vooroordelen waarnaar we ons gaan 
    gedragen. Door een bepaald gedrag te stellen ten aanzien van een persoon of groep waarover je op 
    een bepaalde manier denkt, kan het zijn dat het vooroordeel ook waarheid wordt. Dit wordt ‘self-
    fulfilling prophecy’ genoemd.
• Rekruteerders met (al dan niet bewuste) stereotypen en vooroordelen lopen het risico zich te 
    baseren op elementen die niet overeenkomen met de realiteit. Dat kan niet alleen leiden tot 
    discriminatie, maar ook tot minder kwaliteitsvolle aanwervingen in het algemeen.
• Opleidingen rond discriminatie en inclusie op het werk kunnen dit bewustzijn versterken</t>
    </r>
    <r>
      <rPr>
        <sz val="11"/>
        <color rgb="FFFF0000"/>
        <rFont val="Candara"/>
        <family val="2"/>
      </rPr>
      <t>.</t>
    </r>
  </si>
  <si>
    <t xml:space="preserve"> </t>
  </si>
  <si>
    <t>This project has received funding from the European Union’s Rights, Equality and Citizenship Programme under agreement No 848519. This publication reflects the views only of the author, and neither the European Union institutions and bodies nor any person acting on their behalf may be held responsible for the use which may be made of the information contained therein.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</si>
</sst>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ndara"/>
      <family val="2"/>
    </font>
    <font>
      <sz val="26"/>
      <color theme="1"/>
      <name val="Candara"/>
      <family val="2"/>
    </font>
    <font>
      <sz val="14"/>
      <color rgb="FF434343"/>
      <name val="Candara"/>
      <family val="2"/>
    </font>
    <font>
      <sz val="11"/>
      <color rgb="FFFF0000"/>
      <name val="Candara"/>
      <family val="2"/>
    </font>
    <font>
      <b/>
      <sz val="11"/>
      <color theme="1"/>
      <name val="Candara"/>
      <family val="2"/>
    </font>
    <font>
      <i/>
      <sz val="11"/>
      <color theme="1"/>
      <name val="Candara"/>
      <family val="2"/>
    </font>
    <font>
      <u/>
      <sz val="11"/>
      <color theme="1"/>
      <name val="Candara"/>
      <family val="2"/>
    </font>
    <font>
      <u/>
      <sz val="11"/>
      <color theme="10"/>
      <name val="Candara"/>
      <family val="2"/>
    </font>
    <font>
      <sz val="11"/>
      <color rgb="FF000000"/>
      <name val="Candara"/>
      <family val="2"/>
    </font>
    <font>
      <sz val="11"/>
      <name val="Candara"/>
      <family val="2"/>
    </font>
    <font>
      <b/>
      <sz val="12"/>
      <color theme="1"/>
      <name val="Candara"/>
      <family val="2"/>
    </font>
    <font>
      <sz val="12"/>
      <color theme="1"/>
      <name val="Candara"/>
      <family val="2"/>
    </font>
    <font>
      <u/>
      <sz val="12"/>
      <color theme="10"/>
      <name val="Candara"/>
      <family val="2"/>
    </font>
    <font>
      <b/>
      <i/>
      <sz val="11"/>
      <name val="Candara"/>
      <family val="2"/>
    </font>
  </fonts>
  <fills count="11">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rgb="FFCC99FF"/>
        <bgColor indexed="64"/>
      </patternFill>
    </fill>
    <fill>
      <patternFill patternType="solid">
        <fgColor rgb="FF99FFCC"/>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96">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Font="1"/>
    <xf numFmtId="0" fontId="2" fillId="0" borderId="0" xfId="0" applyFont="1" applyAlignment="1">
      <alignment horizontal="center" vertical="center"/>
    </xf>
    <xf numFmtId="0" fontId="0" fillId="0" borderId="0" xfId="0" applyFont="1" applyAlignment="1">
      <alignment horizontal="justify" vertical="center"/>
    </xf>
    <xf numFmtId="0" fontId="0" fillId="0" borderId="0" xfId="0" applyAlignment="1">
      <alignment vertical="top" wrapText="1"/>
    </xf>
    <xf numFmtId="0" fontId="0" fillId="0" borderId="0" xfId="0" applyAlignment="1">
      <alignment vertical="top"/>
    </xf>
    <xf numFmtId="0" fontId="4" fillId="2" borderId="0" xfId="0" applyFont="1" applyFill="1" applyAlignment="1">
      <alignment horizontal="center" vertical="center"/>
    </xf>
    <xf numFmtId="0" fontId="0" fillId="2" borderId="0" xfId="0" applyFont="1" applyFill="1"/>
    <xf numFmtId="0" fontId="0" fillId="7" borderId="0" xfId="0" applyFont="1" applyFill="1" applyAlignment="1">
      <alignment vertical="center" wrapText="1"/>
    </xf>
    <xf numFmtId="0" fontId="0" fillId="7" borderId="0" xfId="0" applyFont="1" applyFill="1" applyAlignment="1">
      <alignment horizontal="center" vertical="center"/>
    </xf>
    <xf numFmtId="0" fontId="0" fillId="7" borderId="0" xfId="0" applyFont="1" applyFill="1"/>
    <xf numFmtId="0" fontId="0" fillId="8" borderId="0" xfId="0" applyFont="1" applyFill="1" applyAlignment="1">
      <alignment vertical="center"/>
    </xf>
    <xf numFmtId="0" fontId="0" fillId="8" borderId="0" xfId="0" applyFont="1" applyFill="1" applyAlignment="1">
      <alignment horizontal="center" vertical="center"/>
    </xf>
    <xf numFmtId="0" fontId="0" fillId="8" borderId="0" xfId="0" applyFont="1" applyFill="1"/>
    <xf numFmtId="0" fontId="8" fillId="8" borderId="0" xfId="0" applyFont="1" applyFill="1" applyAlignment="1">
      <alignment vertical="center" wrapText="1"/>
    </xf>
    <xf numFmtId="0" fontId="7" fillId="9" borderId="0" xfId="1" applyFill="1" applyAlignment="1">
      <alignment horizontal="left" vertical="center" wrapText="1"/>
    </xf>
    <xf numFmtId="0" fontId="0" fillId="9" borderId="0" xfId="0" applyFont="1" applyFill="1" applyAlignment="1">
      <alignment horizontal="center" vertical="center"/>
    </xf>
    <xf numFmtId="0" fontId="0" fillId="9" borderId="0" xfId="0" applyFont="1" applyFill="1"/>
    <xf numFmtId="0" fontId="0" fillId="9" borderId="0" xfId="0" applyFont="1" applyFill="1" applyAlignment="1">
      <alignment horizontal="left" vertical="center" wrapText="1"/>
    </xf>
    <xf numFmtId="0" fontId="0" fillId="9" borderId="0" xfId="0" applyFont="1" applyFill="1" applyAlignment="1">
      <alignment vertical="center" wrapText="1"/>
    </xf>
    <xf numFmtId="0" fontId="7" fillId="7" borderId="0" xfId="1" applyFill="1" applyAlignment="1">
      <alignment horizontal="left" vertical="center" wrapText="1"/>
    </xf>
    <xf numFmtId="0" fontId="0" fillId="7" borderId="0" xfId="0" applyFont="1" applyFill="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0" fillId="8" borderId="0" xfId="0" applyFont="1" applyFill="1" applyAlignment="1">
      <alignment vertical="center" wrapText="1"/>
    </xf>
    <xf numFmtId="0" fontId="7" fillId="8" borderId="0" xfId="1" applyFill="1" applyAlignment="1">
      <alignment horizontal="left" vertical="center" wrapText="1"/>
    </xf>
    <xf numFmtId="0" fontId="0" fillId="0" borderId="0" xfId="0" applyFill="1"/>
    <xf numFmtId="0" fontId="7" fillId="0" borderId="0" xfId="1"/>
    <xf numFmtId="0" fontId="7" fillId="0" borderId="0" xfId="1" applyAlignment="1">
      <alignment vertical="center"/>
    </xf>
    <xf numFmtId="0" fontId="0" fillId="0" borderId="0" xfId="0" applyAlignment="1">
      <alignment horizontal="left" vertical="top" wrapText="1"/>
    </xf>
    <xf numFmtId="0" fontId="0" fillId="8" borderId="0" xfId="0" applyFont="1" applyFill="1" applyAlignment="1">
      <alignment wrapText="1"/>
    </xf>
    <xf numFmtId="0" fontId="0" fillId="0" borderId="0" xfId="0" applyAlignment="1">
      <alignment vertical="center" wrapText="1"/>
    </xf>
    <xf numFmtId="0" fontId="0" fillId="7" borderId="0" xfId="0" applyFont="1" applyFill="1" applyAlignment="1">
      <alignment vertical="center"/>
    </xf>
    <xf numFmtId="0" fontId="9" fillId="9" borderId="0" xfId="0" applyFont="1" applyFill="1" applyAlignment="1">
      <alignment vertical="center" wrapText="1"/>
    </xf>
    <xf numFmtId="0" fontId="9" fillId="9" borderId="0" xfId="0" applyFont="1" applyFill="1" applyAlignment="1">
      <alignment horizontal="center" vertical="center"/>
    </xf>
    <xf numFmtId="0" fontId="9" fillId="9" borderId="0" xfId="0" applyFont="1" applyFill="1"/>
    <xf numFmtId="0" fontId="9" fillId="7" borderId="0" xfId="0" applyFont="1" applyFill="1" applyAlignment="1">
      <alignment vertical="center" wrapText="1"/>
    </xf>
    <xf numFmtId="0" fontId="8" fillId="8" borderId="0" xfId="0" applyFont="1" applyFill="1" applyAlignment="1">
      <alignment horizontal="left" vertical="center" wrapText="1"/>
    </xf>
    <xf numFmtId="0" fontId="0" fillId="0" borderId="0" xfId="0" applyFont="1" applyAlignment="1">
      <alignment vertical="center"/>
    </xf>
    <xf numFmtId="0" fontId="4" fillId="3" borderId="0" xfId="0" applyFont="1" applyFill="1" applyAlignment="1">
      <alignment horizontal="center" vertical="center"/>
    </xf>
    <xf numFmtId="0" fontId="0" fillId="3" borderId="0" xfId="0" applyFont="1" applyFill="1"/>
    <xf numFmtId="0" fontId="10" fillId="3" borderId="0" xfId="0" applyFont="1" applyFill="1" applyAlignment="1">
      <alignment horizontal="center" vertical="center"/>
    </xf>
    <xf numFmtId="0" fontId="11" fillId="3" borderId="0" xfId="0" applyFont="1" applyFill="1"/>
    <xf numFmtId="0" fontId="0" fillId="8" borderId="0" xfId="0" applyFill="1"/>
    <xf numFmtId="0" fontId="0" fillId="8" borderId="0" xfId="0" applyFill="1" applyAlignment="1">
      <alignment vertical="center" wrapText="1"/>
    </xf>
    <xf numFmtId="0" fontId="0" fillId="9" borderId="0" xfId="0" applyFill="1" applyAlignment="1">
      <alignment wrapText="1"/>
    </xf>
    <xf numFmtId="0" fontId="0" fillId="9" borderId="0" xfId="0" applyFill="1"/>
    <xf numFmtId="0" fontId="0" fillId="9" borderId="0" xfId="0" applyFill="1" applyAlignment="1">
      <alignment vertical="center" wrapText="1"/>
    </xf>
    <xf numFmtId="0" fontId="0" fillId="7" borderId="0" xfId="0" applyFill="1"/>
    <xf numFmtId="0" fontId="0" fillId="7" borderId="0" xfId="0" applyFill="1" applyAlignment="1">
      <alignment vertical="center"/>
    </xf>
    <xf numFmtId="0" fontId="0" fillId="7" borderId="0" xfId="0" applyFill="1" applyAlignment="1">
      <alignment vertical="center" wrapText="1"/>
    </xf>
    <xf numFmtId="0" fontId="0" fillId="9" borderId="0" xfId="0" applyFill="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vertical="center"/>
    </xf>
    <xf numFmtId="0" fontId="0" fillId="0" borderId="0" xfId="0" applyAlignment="1">
      <alignment vertical="center"/>
    </xf>
    <xf numFmtId="0" fontId="0" fillId="8" borderId="0" xfId="0" applyFill="1" applyAlignment="1">
      <alignment wrapText="1"/>
    </xf>
    <xf numFmtId="0" fontId="0" fillId="8" borderId="0" xfId="0" applyFill="1" applyAlignment="1">
      <alignment vertical="center"/>
    </xf>
    <xf numFmtId="0" fontId="4" fillId="4" borderId="0" xfId="0" applyFont="1" applyFill="1" applyAlignment="1">
      <alignment horizontal="center" vertical="center"/>
    </xf>
    <xf numFmtId="0" fontId="0" fillId="4" borderId="0" xfId="0" applyFont="1" applyFill="1"/>
    <xf numFmtId="0" fontId="4" fillId="7" borderId="0" xfId="0" applyFont="1" applyFill="1"/>
    <xf numFmtId="0" fontId="0" fillId="8" borderId="0" xfId="0" applyFill="1" applyAlignment="1">
      <alignment horizontal="left" vertical="center" wrapText="1"/>
    </xf>
    <xf numFmtId="0" fontId="0" fillId="9" borderId="0" xfId="0" applyFill="1" applyAlignment="1">
      <alignment horizontal="left" vertical="center" wrapText="1"/>
    </xf>
    <xf numFmtId="0" fontId="0" fillId="7" borderId="0" xfId="0" applyFill="1" applyAlignment="1">
      <alignment horizontal="left" vertical="center" wrapText="1"/>
    </xf>
    <xf numFmtId="0" fontId="4" fillId="5" borderId="0" xfId="0" applyFont="1" applyFill="1" applyAlignment="1">
      <alignment horizontal="center" vertical="center"/>
    </xf>
    <xf numFmtId="0" fontId="0" fillId="5" borderId="0" xfId="0" applyFont="1" applyFill="1"/>
    <xf numFmtId="0" fontId="4" fillId="5" borderId="0" xfId="0" applyFont="1" applyFill="1" applyAlignment="1">
      <alignment horizontal="center"/>
    </xf>
    <xf numFmtId="0" fontId="4" fillId="6" borderId="0" xfId="0" applyFont="1" applyFill="1" applyAlignment="1">
      <alignment horizontal="center" vertical="center"/>
    </xf>
    <xf numFmtId="0" fontId="0" fillId="6" borderId="0" xfId="0" applyFont="1" applyFill="1"/>
    <xf numFmtId="0" fontId="12" fillId="6" borderId="0" xfId="1" applyFont="1" applyFill="1" applyAlignment="1">
      <alignment horizontal="left" vertical="center" wrapText="1"/>
    </xf>
    <xf numFmtId="0" fontId="0" fillId="6" borderId="0" xfId="0" applyFill="1"/>
    <xf numFmtId="0" fontId="0" fillId="0" borderId="0" xfId="0" applyAlignment="1">
      <alignment horizontal="left" wrapText="1"/>
    </xf>
    <xf numFmtId="0" fontId="13" fillId="10" borderId="0" xfId="0" applyFont="1" applyFill="1" applyAlignment="1">
      <alignment vertical="center"/>
    </xf>
    <xf numFmtId="0" fontId="0" fillId="7" borderId="0" xfId="0" applyFill="1" applyAlignment="1">
      <alignment wrapText="1"/>
    </xf>
    <xf numFmtId="0" fontId="4" fillId="5" borderId="0" xfId="0" applyFont="1" applyFill="1" applyAlignment="1">
      <alignment horizontal="left" wrapText="1"/>
    </xf>
    <xf numFmtId="0" fontId="0" fillId="7" borderId="0" xfId="0" applyFill="1" applyAlignment="1">
      <alignment horizontal="left" wrapText="1"/>
    </xf>
    <xf numFmtId="0" fontId="0" fillId="8" borderId="0" xfId="0" applyFill="1" applyAlignment="1">
      <alignment horizontal="left" wrapText="1"/>
    </xf>
    <xf numFmtId="0" fontId="0" fillId="9" borderId="0" xfId="0" applyFill="1" applyAlignment="1">
      <alignment horizontal="left" wrapText="1"/>
    </xf>
    <xf numFmtId="0" fontId="0" fillId="6" borderId="0" xfId="0" applyFill="1" applyAlignment="1">
      <alignment wrapText="1"/>
    </xf>
    <xf numFmtId="0" fontId="4" fillId="6" borderId="0" xfId="0" applyFont="1" applyFill="1" applyAlignment="1">
      <alignment vertical="center" wrapText="1"/>
    </xf>
    <xf numFmtId="0" fontId="4" fillId="4" borderId="0" xfId="0" applyFont="1" applyFill="1" applyAlignment="1">
      <alignment vertical="center" wrapText="1"/>
    </xf>
    <xf numFmtId="0" fontId="4" fillId="3" borderId="0" xfId="0" applyFont="1" applyFill="1" applyAlignment="1">
      <alignment vertical="center" wrapText="1"/>
    </xf>
    <xf numFmtId="0" fontId="10" fillId="3" borderId="0" xfId="0" applyFont="1" applyFill="1" applyAlignment="1">
      <alignment vertical="center" wrapText="1"/>
    </xf>
    <xf numFmtId="0" fontId="4" fillId="2" borderId="0" xfId="0" applyFont="1" applyFill="1" applyAlignment="1">
      <alignment vertical="center" wrapText="1"/>
    </xf>
    <xf numFmtId="0" fontId="0" fillId="0" borderId="0" xfId="0" applyFont="1" applyAlignment="1">
      <alignment vertical="center" wrapText="1"/>
    </xf>
    <xf numFmtId="0" fontId="0" fillId="9" borderId="0" xfId="0" applyFont="1" applyFill="1" applyAlignment="1">
      <alignment vertical="center"/>
    </xf>
    <xf numFmtId="0" fontId="0" fillId="9" borderId="0" xfId="0" applyFill="1" applyAlignment="1">
      <alignment horizontal="center" vertical="center"/>
    </xf>
    <xf numFmtId="0" fontId="7" fillId="2" borderId="0" xfId="1" applyFill="1" applyAlignment="1">
      <alignment horizontal="center" vertical="center"/>
    </xf>
    <xf numFmtId="0" fontId="7" fillId="3" borderId="0" xfId="1" applyFill="1" applyAlignment="1">
      <alignment horizontal="center" vertical="center"/>
    </xf>
    <xf numFmtId="0" fontId="7" fillId="4" borderId="0" xfId="1" applyFill="1" applyAlignment="1">
      <alignment horizontal="center" vertical="center"/>
    </xf>
    <xf numFmtId="0" fontId="7" fillId="5" borderId="0" xfId="1" applyFill="1" applyAlignment="1">
      <alignment horizontal="center" vertical="center"/>
    </xf>
    <xf numFmtId="0" fontId="7" fillId="6" borderId="0" xfId="1" applyFill="1" applyAlignment="1">
      <alignment horizontal="center" vertical="center"/>
    </xf>
    <xf numFmtId="0" fontId="3" fillId="0" borderId="0" xfId="0" applyFont="1" applyAlignment="1">
      <alignment vertical="center"/>
    </xf>
    <xf numFmtId="0" fontId="5" fillId="0" borderId="0" xfId="0" applyFont="1" applyAlignment="1">
      <alignment horizontal="left" vertical="top" wrapText="1"/>
    </xf>
    <xf numFmtId="0" fontId="10" fillId="3" borderId="0" xfId="0" applyFont="1" applyFill="1" applyAlignment="1">
      <alignment horizontal="center" vertical="center"/>
    </xf>
  </cellXfs>
  <cellStyles count="2">
    <cellStyle name="Hyperlink" xfId="1" builtinId="8"/>
    <cellStyle name="Standaard" xfId="0" builtinId="0"/>
  </cellStyles>
  <dxfs count="0"/>
  <tableStyles count="0" defaultTableStyle="TableStyleMedium2" defaultPivotStyle="PivotStyleLight16"/>
  <colors>
    <mruColors>
      <color rgb="FFCCFFFF"/>
      <color rgb="FFFFCC99"/>
      <color rgb="FF99FFCC"/>
      <color rgb="FFCC99FF"/>
      <color rgb="FFFFFF66"/>
      <color rgb="FFC0C0C0"/>
      <color rgb="FF66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3.svg"/><Relationship Id="rId3" Type="http://schemas.openxmlformats.org/officeDocument/2006/relationships/image" Target="../media/image3.jpg"/><Relationship Id="rId7" Type="http://schemas.openxmlformats.org/officeDocument/2006/relationships/image" Target="../media/image7.svg"/><Relationship Id="rId12"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png"/><Relationship Id="rId10" Type="http://schemas.openxmlformats.org/officeDocument/2006/relationships/image" Target="../media/image8.pn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8" Type="http://schemas.openxmlformats.org/officeDocument/2006/relationships/image" Target="../media/image22.svg"/><Relationship Id="rId3" Type="http://schemas.openxmlformats.org/officeDocument/2006/relationships/image" Target="../media/image12.png"/><Relationship Id="rId7" Type="http://schemas.openxmlformats.org/officeDocument/2006/relationships/image" Target="../media/image14.png"/><Relationship Id="rId12" Type="http://schemas.openxmlformats.org/officeDocument/2006/relationships/image" Target="../media/image26.svg"/><Relationship Id="rId2" Type="http://schemas.openxmlformats.org/officeDocument/2006/relationships/image" Target="../media/image16.svg"/><Relationship Id="rId1" Type="http://schemas.openxmlformats.org/officeDocument/2006/relationships/image" Target="../media/image11.png"/><Relationship Id="rId6" Type="http://schemas.openxmlformats.org/officeDocument/2006/relationships/image" Target="../media/image20.svg"/><Relationship Id="rId11" Type="http://schemas.openxmlformats.org/officeDocument/2006/relationships/image" Target="../media/image16.png"/><Relationship Id="rId5" Type="http://schemas.openxmlformats.org/officeDocument/2006/relationships/image" Target="../media/image13.png"/><Relationship Id="rId10" Type="http://schemas.openxmlformats.org/officeDocument/2006/relationships/image" Target="../media/image24.svg"/><Relationship Id="rId4" Type="http://schemas.openxmlformats.org/officeDocument/2006/relationships/image" Target="../media/image18.svg"/><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28.svg"/><Relationship Id="rId1" Type="http://schemas.openxmlformats.org/officeDocument/2006/relationships/image" Target="../media/image17.png"/><Relationship Id="rId4" Type="http://schemas.openxmlformats.org/officeDocument/2006/relationships/image" Target="../media/image30.svg"/></Relationships>
</file>

<file path=xl/drawings/drawing1.xml><?xml version="1.0" encoding="utf-8"?>
<xdr:wsDr xmlns:xdr="http://schemas.openxmlformats.org/drawingml/2006/spreadsheetDrawing" xmlns:a="http://schemas.openxmlformats.org/drawingml/2006/main">
  <xdr:twoCellAnchor editAs="oneCell">
    <xdr:from>
      <xdr:col>0</xdr:col>
      <xdr:colOff>1112520</xdr:colOff>
      <xdr:row>0</xdr:row>
      <xdr:rowOff>172085</xdr:rowOff>
    </xdr:from>
    <xdr:to>
      <xdr:col>0</xdr:col>
      <xdr:colOff>2193925</xdr:colOff>
      <xdr:row>0</xdr:row>
      <xdr:rowOff>498475</xdr:rowOff>
    </xdr:to>
    <xdr:pic>
      <xdr:nvPicPr>
        <xdr:cNvPr id="8" name="image2.png">
          <a:extLst>
            <a:ext uri="{FF2B5EF4-FFF2-40B4-BE49-F238E27FC236}">
              <a16:creationId xmlns:a16="http://schemas.microsoft.com/office/drawing/2014/main" id="{495F07F8-706C-4C62-9A17-6D19DB5BC13E}"/>
            </a:ext>
          </a:extLst>
        </xdr:cNvPr>
        <xdr:cNvPicPr/>
      </xdr:nvPicPr>
      <xdr:blipFill>
        <a:blip xmlns:r="http://schemas.openxmlformats.org/officeDocument/2006/relationships" r:embed="rId1"/>
        <a:srcRect/>
        <a:stretch>
          <a:fillRect/>
        </a:stretch>
      </xdr:blipFill>
      <xdr:spPr>
        <a:xfrm>
          <a:off x="1112520" y="172085"/>
          <a:ext cx="1085215" cy="326390"/>
        </a:xfrm>
        <a:prstGeom prst="rect">
          <a:avLst/>
        </a:prstGeom>
        <a:ln/>
      </xdr:spPr>
    </xdr:pic>
    <xdr:clientData/>
  </xdr:twoCellAnchor>
  <xdr:twoCellAnchor editAs="oneCell">
    <xdr:from>
      <xdr:col>0</xdr:col>
      <xdr:colOff>2371090</xdr:colOff>
      <xdr:row>0</xdr:row>
      <xdr:rowOff>136525</xdr:rowOff>
    </xdr:from>
    <xdr:to>
      <xdr:col>0</xdr:col>
      <xdr:colOff>3408045</xdr:colOff>
      <xdr:row>0</xdr:row>
      <xdr:rowOff>574675</xdr:rowOff>
    </xdr:to>
    <xdr:pic>
      <xdr:nvPicPr>
        <xdr:cNvPr id="9" name="image1.png">
          <a:extLst>
            <a:ext uri="{FF2B5EF4-FFF2-40B4-BE49-F238E27FC236}">
              <a16:creationId xmlns:a16="http://schemas.microsoft.com/office/drawing/2014/main" id="{18CD7DEA-9208-439D-BFCA-E26FEBDAE3FE}"/>
            </a:ext>
          </a:extLst>
        </xdr:cNvPr>
        <xdr:cNvPicPr/>
      </xdr:nvPicPr>
      <xdr:blipFill>
        <a:blip xmlns:r="http://schemas.openxmlformats.org/officeDocument/2006/relationships" r:embed="rId2"/>
        <a:srcRect/>
        <a:stretch>
          <a:fillRect/>
        </a:stretch>
      </xdr:blipFill>
      <xdr:spPr>
        <a:xfrm>
          <a:off x="2371090" y="136525"/>
          <a:ext cx="1050290" cy="438150"/>
        </a:xfrm>
        <a:prstGeom prst="rect">
          <a:avLst/>
        </a:prstGeom>
        <a:ln/>
      </xdr:spPr>
    </xdr:pic>
    <xdr:clientData/>
  </xdr:twoCellAnchor>
  <xdr:twoCellAnchor editAs="oneCell">
    <xdr:from>
      <xdr:col>0</xdr:col>
      <xdr:colOff>3649345</xdr:colOff>
      <xdr:row>0</xdr:row>
      <xdr:rowOff>0</xdr:rowOff>
    </xdr:from>
    <xdr:to>
      <xdr:col>0</xdr:col>
      <xdr:colOff>4361815</xdr:colOff>
      <xdr:row>0</xdr:row>
      <xdr:rowOff>742950</xdr:rowOff>
    </xdr:to>
    <xdr:pic>
      <xdr:nvPicPr>
        <xdr:cNvPr id="10" name="Picture 9" descr="Logo, company name&#10;&#10;Description automatically generated">
          <a:extLst>
            <a:ext uri="{FF2B5EF4-FFF2-40B4-BE49-F238E27FC236}">
              <a16:creationId xmlns:a16="http://schemas.microsoft.com/office/drawing/2014/main" id="{2BE5AB1B-344A-413C-A115-911C1B377AE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9345" y="0"/>
          <a:ext cx="725805" cy="739140"/>
        </a:xfrm>
        <a:prstGeom prst="rect">
          <a:avLst/>
        </a:prstGeom>
      </xdr:spPr>
    </xdr:pic>
    <xdr:clientData/>
  </xdr:twoCellAnchor>
  <xdr:twoCellAnchor editAs="oneCell">
    <xdr:from>
      <xdr:col>0</xdr:col>
      <xdr:colOff>4525645</xdr:colOff>
      <xdr:row>0</xdr:row>
      <xdr:rowOff>208280</xdr:rowOff>
    </xdr:from>
    <xdr:to>
      <xdr:col>0</xdr:col>
      <xdr:colOff>5317490</xdr:colOff>
      <xdr:row>0</xdr:row>
      <xdr:rowOff>497840</xdr:rowOff>
    </xdr:to>
    <xdr:pic>
      <xdr:nvPicPr>
        <xdr:cNvPr id="11" name="Picture 10" descr="A picture containing icon&#10;&#10;Description automatically generated">
          <a:extLst>
            <a:ext uri="{FF2B5EF4-FFF2-40B4-BE49-F238E27FC236}">
              <a16:creationId xmlns:a16="http://schemas.microsoft.com/office/drawing/2014/main" id="{065AF028-88DD-46BC-BBB3-A6B92FCD1FE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25645" y="208280"/>
          <a:ext cx="795655" cy="289560"/>
        </a:xfrm>
        <a:prstGeom prst="rect">
          <a:avLst/>
        </a:prstGeom>
      </xdr:spPr>
    </xdr:pic>
    <xdr:clientData/>
  </xdr:twoCellAnchor>
  <xdr:twoCellAnchor editAs="oneCell">
    <xdr:from>
      <xdr:col>0</xdr:col>
      <xdr:colOff>5478145</xdr:colOff>
      <xdr:row>0</xdr:row>
      <xdr:rowOff>114300</xdr:rowOff>
    </xdr:from>
    <xdr:to>
      <xdr:col>0</xdr:col>
      <xdr:colOff>6304915</xdr:colOff>
      <xdr:row>0</xdr:row>
      <xdr:rowOff>629920</xdr:rowOff>
    </xdr:to>
    <xdr:pic>
      <xdr:nvPicPr>
        <xdr:cNvPr id="12" name="Picture 11" descr="A picture containing logo&#10;&#10;Description automatically generated">
          <a:extLst>
            <a:ext uri="{FF2B5EF4-FFF2-40B4-BE49-F238E27FC236}">
              <a16:creationId xmlns:a16="http://schemas.microsoft.com/office/drawing/2014/main" id="{9DE6381B-0899-4BB6-9ADC-6E20F7745F1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478145" y="114300"/>
          <a:ext cx="840105" cy="511810"/>
        </a:xfrm>
        <a:prstGeom prst="rect">
          <a:avLst/>
        </a:prstGeom>
      </xdr:spPr>
    </xdr:pic>
    <xdr:clientData/>
  </xdr:twoCellAnchor>
  <xdr:twoCellAnchor editAs="oneCell">
    <xdr:from>
      <xdr:col>0</xdr:col>
      <xdr:colOff>2393950</xdr:colOff>
      <xdr:row>0</xdr:row>
      <xdr:rowOff>136525</xdr:rowOff>
    </xdr:from>
    <xdr:to>
      <xdr:col>0</xdr:col>
      <xdr:colOff>3430905</xdr:colOff>
      <xdr:row>0</xdr:row>
      <xdr:rowOff>574675</xdr:rowOff>
    </xdr:to>
    <xdr:pic>
      <xdr:nvPicPr>
        <xdr:cNvPr id="15" name="image1.png">
          <a:extLst>
            <a:ext uri="{FF2B5EF4-FFF2-40B4-BE49-F238E27FC236}">
              <a16:creationId xmlns:a16="http://schemas.microsoft.com/office/drawing/2014/main" id="{07A3E10F-97F2-46C7-9AD9-819D72F93EFC}"/>
            </a:ext>
          </a:extLst>
        </xdr:cNvPr>
        <xdr:cNvPicPr/>
      </xdr:nvPicPr>
      <xdr:blipFill>
        <a:blip xmlns:r="http://schemas.openxmlformats.org/officeDocument/2006/relationships" r:embed="rId2"/>
        <a:srcRect/>
        <a:stretch>
          <a:fillRect/>
        </a:stretch>
      </xdr:blipFill>
      <xdr:spPr>
        <a:xfrm>
          <a:off x="2393950" y="136525"/>
          <a:ext cx="1036955" cy="438150"/>
        </a:xfrm>
        <a:prstGeom prst="rect">
          <a:avLst/>
        </a:prstGeom>
        <a:ln/>
      </xdr:spPr>
    </xdr:pic>
    <xdr:clientData/>
  </xdr:twoCellAnchor>
  <xdr:twoCellAnchor editAs="oneCell">
    <xdr:from>
      <xdr:col>0</xdr:col>
      <xdr:colOff>3672205</xdr:colOff>
      <xdr:row>0</xdr:row>
      <xdr:rowOff>0</xdr:rowOff>
    </xdr:from>
    <xdr:to>
      <xdr:col>0</xdr:col>
      <xdr:colOff>4384675</xdr:colOff>
      <xdr:row>0</xdr:row>
      <xdr:rowOff>742950</xdr:rowOff>
    </xdr:to>
    <xdr:pic>
      <xdr:nvPicPr>
        <xdr:cNvPr id="16" name="Picture 15" descr="Logo, company name&#10;&#10;Description automatically generated">
          <a:extLst>
            <a:ext uri="{FF2B5EF4-FFF2-40B4-BE49-F238E27FC236}">
              <a16:creationId xmlns:a16="http://schemas.microsoft.com/office/drawing/2014/main" id="{EE60C8D2-4B55-422E-90F2-E4A1BE5CCF7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72205" y="0"/>
          <a:ext cx="712470" cy="742950"/>
        </a:xfrm>
        <a:prstGeom prst="rect">
          <a:avLst/>
        </a:prstGeom>
      </xdr:spPr>
    </xdr:pic>
    <xdr:clientData/>
  </xdr:twoCellAnchor>
  <xdr:twoCellAnchor editAs="oneCell">
    <xdr:from>
      <xdr:col>0</xdr:col>
      <xdr:colOff>4548505</xdr:colOff>
      <xdr:row>0</xdr:row>
      <xdr:rowOff>208280</xdr:rowOff>
    </xdr:from>
    <xdr:to>
      <xdr:col>0</xdr:col>
      <xdr:colOff>5349875</xdr:colOff>
      <xdr:row>0</xdr:row>
      <xdr:rowOff>497840</xdr:rowOff>
    </xdr:to>
    <xdr:pic>
      <xdr:nvPicPr>
        <xdr:cNvPr id="17" name="Picture 16" descr="A picture containing icon&#10;&#10;Description automatically generated">
          <a:extLst>
            <a:ext uri="{FF2B5EF4-FFF2-40B4-BE49-F238E27FC236}">
              <a16:creationId xmlns:a16="http://schemas.microsoft.com/office/drawing/2014/main" id="{735789E3-A4E4-44D2-A80B-720798084F1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48505" y="208280"/>
          <a:ext cx="791845" cy="289560"/>
        </a:xfrm>
        <a:prstGeom prst="rect">
          <a:avLst/>
        </a:prstGeom>
      </xdr:spPr>
    </xdr:pic>
    <xdr:clientData/>
  </xdr:twoCellAnchor>
  <xdr:twoCellAnchor editAs="oneCell">
    <xdr:from>
      <xdr:col>0</xdr:col>
      <xdr:colOff>495300</xdr:colOff>
      <xdr:row>3</xdr:row>
      <xdr:rowOff>57150</xdr:rowOff>
    </xdr:from>
    <xdr:to>
      <xdr:col>0</xdr:col>
      <xdr:colOff>1409700</xdr:colOff>
      <xdr:row>4</xdr:row>
      <xdr:rowOff>148590</xdr:rowOff>
    </xdr:to>
    <xdr:pic>
      <xdr:nvPicPr>
        <xdr:cNvPr id="3" name="Graphic 2" descr="Research">
          <a:extLst>
            <a:ext uri="{FF2B5EF4-FFF2-40B4-BE49-F238E27FC236}">
              <a16:creationId xmlns:a16="http://schemas.microsoft.com/office/drawing/2014/main" id="{139B7D97-6CD1-416D-A8F1-121438375E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95300" y="2505075"/>
          <a:ext cx="914400" cy="910590"/>
        </a:xfrm>
        <a:prstGeom prst="rect">
          <a:avLst/>
        </a:prstGeom>
      </xdr:spPr>
    </xdr:pic>
    <xdr:clientData/>
  </xdr:twoCellAnchor>
  <xdr:twoCellAnchor editAs="oneCell">
    <xdr:from>
      <xdr:col>1</xdr:col>
      <xdr:colOff>365760</xdr:colOff>
      <xdr:row>19</xdr:row>
      <xdr:rowOff>76200</xdr:rowOff>
    </xdr:from>
    <xdr:to>
      <xdr:col>2</xdr:col>
      <xdr:colOff>343200</xdr:colOff>
      <xdr:row>19</xdr:row>
      <xdr:rowOff>724200</xdr:rowOff>
    </xdr:to>
    <xdr:pic>
      <xdr:nvPicPr>
        <xdr:cNvPr id="7" name="Graphic 6" descr="Gavel">
          <a:extLst>
            <a:ext uri="{FF2B5EF4-FFF2-40B4-BE49-F238E27FC236}">
              <a16:creationId xmlns:a16="http://schemas.microsoft.com/office/drawing/2014/main" id="{F25EEB83-7495-4CBB-9D3D-AA7374013FA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9022080" y="8625840"/>
          <a:ext cx="648000" cy="648000"/>
        </a:xfrm>
        <a:prstGeom prst="rect">
          <a:avLst/>
        </a:prstGeom>
      </xdr:spPr>
    </xdr:pic>
    <xdr:clientData/>
  </xdr:twoCellAnchor>
  <xdr:twoCellAnchor editAs="oneCell">
    <xdr:from>
      <xdr:col>1</xdr:col>
      <xdr:colOff>358140</xdr:colOff>
      <xdr:row>18</xdr:row>
      <xdr:rowOff>22860</xdr:rowOff>
    </xdr:from>
    <xdr:to>
      <xdr:col>2</xdr:col>
      <xdr:colOff>326055</xdr:colOff>
      <xdr:row>18</xdr:row>
      <xdr:rowOff>663240</xdr:rowOff>
    </xdr:to>
    <xdr:pic>
      <xdr:nvPicPr>
        <xdr:cNvPr id="19" name="Graphic 18" descr="Piggy Bank">
          <a:extLst>
            <a:ext uri="{FF2B5EF4-FFF2-40B4-BE49-F238E27FC236}">
              <a16:creationId xmlns:a16="http://schemas.microsoft.com/office/drawing/2014/main" id="{90A3C3F7-7604-4B11-95A4-F6A3C14725A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9014460" y="7749540"/>
          <a:ext cx="648000" cy="648000"/>
        </a:xfrm>
        <a:prstGeom prst="rect">
          <a:avLst/>
        </a:prstGeom>
      </xdr:spPr>
    </xdr:pic>
    <xdr:clientData/>
  </xdr:twoCellAnchor>
  <xdr:twoCellAnchor editAs="oneCell">
    <xdr:from>
      <xdr:col>1</xdr:col>
      <xdr:colOff>320040</xdr:colOff>
      <xdr:row>15</xdr:row>
      <xdr:rowOff>22860</xdr:rowOff>
    </xdr:from>
    <xdr:to>
      <xdr:col>2</xdr:col>
      <xdr:colOff>287955</xdr:colOff>
      <xdr:row>17</xdr:row>
      <xdr:rowOff>305100</xdr:rowOff>
    </xdr:to>
    <xdr:pic>
      <xdr:nvPicPr>
        <xdr:cNvPr id="21" name="Graphic 20" descr="Scales of justice">
          <a:extLst>
            <a:ext uri="{FF2B5EF4-FFF2-40B4-BE49-F238E27FC236}">
              <a16:creationId xmlns:a16="http://schemas.microsoft.com/office/drawing/2014/main" id="{19B0D7AA-0103-44C0-B2C1-83E6E633F31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8976360" y="6964680"/>
          <a:ext cx="648000" cy="648000"/>
        </a:xfrm>
        <a:prstGeom prst="rect">
          <a:avLst/>
        </a:prstGeom>
      </xdr:spPr>
    </xdr:pic>
    <xdr:clientData/>
  </xdr:twoCellAnchor>
  <xdr:twoCellAnchor editAs="oneCell">
    <xdr:from>
      <xdr:col>0</xdr:col>
      <xdr:colOff>0</xdr:colOff>
      <xdr:row>1</xdr:row>
      <xdr:rowOff>0</xdr:rowOff>
    </xdr:from>
    <xdr:to>
      <xdr:col>0</xdr:col>
      <xdr:colOff>859155</xdr:colOff>
      <xdr:row>1</xdr:row>
      <xdr:rowOff>590550</xdr:rowOff>
    </xdr:to>
    <xdr:sp macro="" textlink="">
      <xdr:nvSpPr>
        <xdr:cNvPr id="1025" name="x_0-weu-d17-b684a55d34d6b38eb08308d4c9bbdd45" descr="afbeelding">
          <a:extLst>
            <a:ext uri="{FF2B5EF4-FFF2-40B4-BE49-F238E27FC236}">
              <a16:creationId xmlns:a16="http://schemas.microsoft.com/office/drawing/2014/main" id="{02E7DA08-0734-4D8A-ADEA-7EC77DF9EB32}"/>
            </a:ext>
          </a:extLst>
        </xdr:cNvPr>
        <xdr:cNvSpPr>
          <a:spLocks noChangeAspect="1" noChangeArrowheads="1"/>
        </xdr:cNvSpPr>
      </xdr:nvSpPr>
      <xdr:spPr bwMode="auto">
        <a:xfrm>
          <a:off x="0" y="807720"/>
          <a:ext cx="868680" cy="5791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3400425</xdr:colOff>
      <xdr:row>1</xdr:row>
      <xdr:rowOff>5715</xdr:rowOff>
    </xdr:from>
    <xdr:to>
      <xdr:col>0</xdr:col>
      <xdr:colOff>4587946</xdr:colOff>
      <xdr:row>1</xdr:row>
      <xdr:rowOff>786765</xdr:rowOff>
    </xdr:to>
    <xdr:pic>
      <xdr:nvPicPr>
        <xdr:cNvPr id="18" name="Picture 17">
          <a:extLst>
            <a:ext uri="{FF2B5EF4-FFF2-40B4-BE49-F238E27FC236}">
              <a16:creationId xmlns:a16="http://schemas.microsoft.com/office/drawing/2014/main" id="{E675373F-ECE2-46F5-B149-D352109161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400425" y="815340"/>
          <a:ext cx="1187521" cy="784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1807846</xdr:colOff>
      <xdr:row>6</xdr:row>
      <xdr:rowOff>497206</xdr:rowOff>
    </xdr:from>
    <xdr:to>
      <xdr:col>0</xdr:col>
      <xdr:colOff>2444864</xdr:colOff>
      <xdr:row>8</xdr:row>
      <xdr:rowOff>40306</xdr:rowOff>
    </xdr:to>
    <xdr:pic>
      <xdr:nvPicPr>
        <xdr:cNvPr id="3" name="Graphic 2" descr="Connections">
          <a:extLst>
            <a:ext uri="{FF2B5EF4-FFF2-40B4-BE49-F238E27FC236}">
              <a16:creationId xmlns:a16="http://schemas.microsoft.com/office/drawing/2014/main" id="{E27EBC16-160D-457E-BE76-B9CD6C10C1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807846" y="3316606"/>
          <a:ext cx="637018" cy="648000"/>
        </a:xfrm>
        <a:prstGeom prst="rect">
          <a:avLst/>
        </a:prstGeom>
      </xdr:spPr>
    </xdr:pic>
    <xdr:clientData/>
  </xdr:twoCellAnchor>
  <xdr:twoCellAnchor editAs="oneCell">
    <xdr:from>
      <xdr:col>0</xdr:col>
      <xdr:colOff>6063616</xdr:colOff>
      <xdr:row>5</xdr:row>
      <xdr:rowOff>481965</xdr:rowOff>
    </xdr:from>
    <xdr:to>
      <xdr:col>0</xdr:col>
      <xdr:colOff>6721072</xdr:colOff>
      <xdr:row>7</xdr:row>
      <xdr:rowOff>28875</xdr:rowOff>
    </xdr:to>
    <xdr:pic>
      <xdr:nvPicPr>
        <xdr:cNvPr id="5" name="Graphic 4" descr="Megaphone">
          <a:extLst>
            <a:ext uri="{FF2B5EF4-FFF2-40B4-BE49-F238E27FC236}">
              <a16:creationId xmlns:a16="http://schemas.microsoft.com/office/drawing/2014/main" id="{2E173987-0140-4340-9584-D54E214F42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063616" y="2760345"/>
          <a:ext cx="657456" cy="659430"/>
        </a:xfrm>
        <a:prstGeom prst="rect">
          <a:avLst/>
        </a:prstGeom>
      </xdr:spPr>
    </xdr:pic>
    <xdr:clientData/>
  </xdr:twoCellAnchor>
  <xdr:twoCellAnchor editAs="oneCell">
    <xdr:from>
      <xdr:col>0</xdr:col>
      <xdr:colOff>1813560</xdr:colOff>
      <xdr:row>4</xdr:row>
      <xdr:rowOff>541020</xdr:rowOff>
    </xdr:from>
    <xdr:to>
      <xdr:col>0</xdr:col>
      <xdr:colOff>2461560</xdr:colOff>
      <xdr:row>6</xdr:row>
      <xdr:rowOff>76500</xdr:rowOff>
    </xdr:to>
    <xdr:pic>
      <xdr:nvPicPr>
        <xdr:cNvPr id="7" name="Graphic 6" descr="Captain">
          <a:extLst>
            <a:ext uri="{FF2B5EF4-FFF2-40B4-BE49-F238E27FC236}">
              <a16:creationId xmlns:a16="http://schemas.microsoft.com/office/drawing/2014/main" id="{9A4E23AA-0708-4FAD-B6A1-762BB2CC4C4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813560" y="2263140"/>
          <a:ext cx="648000" cy="648000"/>
        </a:xfrm>
        <a:prstGeom prst="rect">
          <a:avLst/>
        </a:prstGeom>
      </xdr:spPr>
    </xdr:pic>
    <xdr:clientData/>
  </xdr:twoCellAnchor>
  <xdr:twoCellAnchor editAs="oneCell">
    <xdr:from>
      <xdr:col>0</xdr:col>
      <xdr:colOff>6111240</xdr:colOff>
      <xdr:row>3</xdr:row>
      <xdr:rowOff>510540</xdr:rowOff>
    </xdr:from>
    <xdr:to>
      <xdr:col>0</xdr:col>
      <xdr:colOff>6759240</xdr:colOff>
      <xdr:row>5</xdr:row>
      <xdr:rowOff>46020</xdr:rowOff>
    </xdr:to>
    <xdr:pic>
      <xdr:nvPicPr>
        <xdr:cNvPr id="9" name="Graphic 8" descr="Group brainstorm">
          <a:extLst>
            <a:ext uri="{FF2B5EF4-FFF2-40B4-BE49-F238E27FC236}">
              <a16:creationId xmlns:a16="http://schemas.microsoft.com/office/drawing/2014/main" id="{79D05F89-DF7C-4306-89BD-04BAEFB1A3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6111240" y="1676400"/>
          <a:ext cx="648000" cy="648000"/>
        </a:xfrm>
        <a:prstGeom prst="rect">
          <a:avLst/>
        </a:prstGeom>
      </xdr:spPr>
    </xdr:pic>
    <xdr:clientData/>
  </xdr:twoCellAnchor>
  <xdr:twoCellAnchor editAs="oneCell">
    <xdr:from>
      <xdr:col>0</xdr:col>
      <xdr:colOff>1844040</xdr:colOff>
      <xdr:row>2</xdr:row>
      <xdr:rowOff>190500</xdr:rowOff>
    </xdr:from>
    <xdr:to>
      <xdr:col>0</xdr:col>
      <xdr:colOff>2492040</xdr:colOff>
      <xdr:row>4</xdr:row>
      <xdr:rowOff>30780</xdr:rowOff>
    </xdr:to>
    <xdr:pic>
      <xdr:nvPicPr>
        <xdr:cNvPr id="11" name="Graphic 10" descr="Projector screen">
          <a:extLst>
            <a:ext uri="{FF2B5EF4-FFF2-40B4-BE49-F238E27FC236}">
              <a16:creationId xmlns:a16="http://schemas.microsoft.com/office/drawing/2014/main" id="{98B84237-55D3-457E-A893-1D0D9E21AE8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1844040" y="1104900"/>
          <a:ext cx="648000" cy="648000"/>
        </a:xfrm>
        <a:prstGeom prst="rect">
          <a:avLst/>
        </a:prstGeom>
      </xdr:spPr>
    </xdr:pic>
    <xdr:clientData/>
  </xdr:twoCellAnchor>
  <xdr:twoCellAnchor editAs="oneCell">
    <xdr:from>
      <xdr:col>0</xdr:col>
      <xdr:colOff>3590925</xdr:colOff>
      <xdr:row>12</xdr:row>
      <xdr:rowOff>133350</xdr:rowOff>
    </xdr:from>
    <xdr:to>
      <xdr:col>0</xdr:col>
      <xdr:colOff>4238925</xdr:colOff>
      <xdr:row>14</xdr:row>
      <xdr:rowOff>362250</xdr:rowOff>
    </xdr:to>
    <xdr:pic>
      <xdr:nvPicPr>
        <xdr:cNvPr id="13" name="Graphic 12" descr="Help">
          <a:extLst>
            <a:ext uri="{FF2B5EF4-FFF2-40B4-BE49-F238E27FC236}">
              <a16:creationId xmlns:a16="http://schemas.microsoft.com/office/drawing/2014/main" id="{864F9085-DA6B-4F3B-A1E3-542296F2F41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3590925" y="5419725"/>
          <a:ext cx="648000"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434340</xdr:colOff>
      <xdr:row>0</xdr:row>
      <xdr:rowOff>121920</xdr:rowOff>
    </xdr:from>
    <xdr:to>
      <xdr:col>0</xdr:col>
      <xdr:colOff>1163865</xdr:colOff>
      <xdr:row>0</xdr:row>
      <xdr:rowOff>841920</xdr:rowOff>
    </xdr:to>
    <xdr:pic>
      <xdr:nvPicPr>
        <xdr:cNvPr id="3" name="Graphic 2" descr="Books">
          <a:extLst>
            <a:ext uri="{FF2B5EF4-FFF2-40B4-BE49-F238E27FC236}">
              <a16:creationId xmlns:a16="http://schemas.microsoft.com/office/drawing/2014/main" id="{0E8FE795-9ED3-47BB-9C03-002F0C981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34340" y="121920"/>
          <a:ext cx="720000" cy="720000"/>
        </a:xfrm>
        <a:prstGeom prst="rect">
          <a:avLst/>
        </a:prstGeom>
      </xdr:spPr>
    </xdr:pic>
    <xdr:clientData/>
  </xdr:twoCellAnchor>
  <xdr:twoCellAnchor editAs="oneCell">
    <xdr:from>
      <xdr:col>2</xdr:col>
      <xdr:colOff>822960</xdr:colOff>
      <xdr:row>0</xdr:row>
      <xdr:rowOff>106680</xdr:rowOff>
    </xdr:from>
    <xdr:to>
      <xdr:col>2</xdr:col>
      <xdr:colOff>1546770</xdr:colOff>
      <xdr:row>0</xdr:row>
      <xdr:rowOff>822870</xdr:rowOff>
    </xdr:to>
    <xdr:pic>
      <xdr:nvPicPr>
        <xdr:cNvPr id="5" name="Graphic 4" descr="Internet">
          <a:extLst>
            <a:ext uri="{FF2B5EF4-FFF2-40B4-BE49-F238E27FC236}">
              <a16:creationId xmlns:a16="http://schemas.microsoft.com/office/drawing/2014/main" id="{07B31212-1F6D-4ABA-8F80-5F21B2953C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871460" y="106680"/>
          <a:ext cx="720000"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wolterskluwer.com/nl-be/expert-insights/ten-tips-for-an-effective-safety-tour" TargetMode="External"/><Relationship Id="rId3" Type="http://schemas.openxmlformats.org/officeDocument/2006/relationships/hyperlink" Target="https://werk.belgie.be/nl/themas/welzijn-op-het-werk" TargetMode="External"/><Relationship Id="rId7" Type="http://schemas.openxmlformats.org/officeDocument/2006/relationships/hyperlink" Target="https://werk.belgie.be/nl/themas/welzijn-op-het-werk/algemene-beginselen/algemene-principes-betreffende-het-welzijnsbeleid" TargetMode="External"/><Relationship Id="rId2" Type="http://schemas.openxmlformats.org/officeDocument/2006/relationships/hyperlink" Target="https://www.ubsbusiness.nl/kennisbank/hr-beleid/" TargetMode="External"/><Relationship Id="rId1" Type="http://schemas.openxmlformats.org/officeDocument/2006/relationships/hyperlink" Target="https://beleidsplanning.socius.be/2-1-het-belang-van-je-missie-visie/" TargetMode="External"/><Relationship Id="rId6" Type="http://schemas.openxmlformats.org/officeDocument/2006/relationships/hyperlink" Target="https://werk.belgie.be/nl/themas/welzijn-op-het-werk/algemene-beginselen/algemene-principes-betreffende-het-welzijnsbeleid" TargetMode="External"/><Relationship Id="rId11" Type="http://schemas.openxmlformats.org/officeDocument/2006/relationships/drawing" Target="../drawings/drawing3.xml"/><Relationship Id="rId5" Type="http://schemas.openxmlformats.org/officeDocument/2006/relationships/hyperlink" Target="https://cavaria.be/woordenlijst" TargetMode="External"/><Relationship Id="rId10" Type="http://schemas.openxmlformats.org/officeDocument/2006/relationships/printerSettings" Target="../printerSettings/printerSettings7.bin"/><Relationship Id="rId4" Type="http://schemas.openxmlformats.org/officeDocument/2006/relationships/hyperlink" Target="http://www.multicultureelopleiden.nl/school/diversiteitsbeleid/definitie/" TargetMode="External"/><Relationship Id="rId9" Type="http://schemas.openxmlformats.org/officeDocument/2006/relationships/hyperlink" Target="https://www.unia.be/nl/artikels/positieve-acties-kunnen-de-arbeidspositie-van-sommige-groepen-versterk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2"/>
  <sheetViews>
    <sheetView showGridLines="0" tabSelected="1" workbookViewId="0">
      <selection activeCell="A19" sqref="A19"/>
    </sheetView>
  </sheetViews>
  <sheetFormatPr defaultRowHeight="15" x14ac:dyDescent="0.25"/>
  <cols>
    <col min="1" max="1" width="113.625" customWidth="1"/>
  </cols>
  <sheetData>
    <row r="1" spans="1:1" ht="63.6" customHeight="1" x14ac:dyDescent="0.25"/>
    <row r="2" spans="1:1" ht="76.150000000000006" customHeight="1" x14ac:dyDescent="0.25"/>
    <row r="3" spans="1:1" ht="52.9" customHeight="1" x14ac:dyDescent="0.25">
      <c r="A3" s="94" t="s">
        <v>405</v>
      </c>
    </row>
    <row r="4" spans="1:1" s="3" customFormat="1" ht="64.150000000000006" customHeight="1" x14ac:dyDescent="0.25">
      <c r="A4" s="2" t="s">
        <v>0</v>
      </c>
    </row>
    <row r="5" spans="1:1" s="3" customFormat="1" ht="18.75" x14ac:dyDescent="0.25">
      <c r="A5" s="4" t="s">
        <v>354</v>
      </c>
    </row>
    <row r="6" spans="1:1" s="3" customFormat="1" x14ac:dyDescent="0.25"/>
    <row r="7" spans="1:1" s="3" customFormat="1" x14ac:dyDescent="0.25"/>
    <row r="8" spans="1:1" s="3" customFormat="1" ht="60" x14ac:dyDescent="0.25">
      <c r="A8" s="5" t="s">
        <v>397</v>
      </c>
    </row>
    <row r="9" spans="1:1" s="3" customFormat="1" ht="7.9" customHeight="1" x14ac:dyDescent="0.25">
      <c r="A9" s="5"/>
    </row>
    <row r="10" spans="1:1" s="3" customFormat="1" ht="30" x14ac:dyDescent="0.25">
      <c r="A10" s="5" t="s">
        <v>1</v>
      </c>
    </row>
    <row r="11" spans="1:1" s="3" customFormat="1" ht="6.6" customHeight="1" x14ac:dyDescent="0.25">
      <c r="A11" s="5"/>
    </row>
    <row r="12" spans="1:1" s="3" customFormat="1" ht="60" x14ac:dyDescent="0.25">
      <c r="A12" s="5" t="s">
        <v>355</v>
      </c>
    </row>
    <row r="13" spans="1:1" ht="7.15" customHeight="1" x14ac:dyDescent="0.25"/>
    <row r="14" spans="1:1" ht="75" x14ac:dyDescent="0.25">
      <c r="A14" s="5" t="s">
        <v>350</v>
      </c>
    </row>
    <row r="15" spans="1:1" ht="5.45" customHeight="1" x14ac:dyDescent="0.25"/>
    <row r="16" spans="1:1" x14ac:dyDescent="0.25">
      <c r="A16" t="s">
        <v>9</v>
      </c>
    </row>
    <row r="18" spans="1:1" ht="33" customHeight="1" x14ac:dyDescent="0.25">
      <c r="A18" s="31" t="s">
        <v>356</v>
      </c>
    </row>
    <row r="19" spans="1:1" s="7" customFormat="1" ht="64.900000000000006" customHeight="1" x14ac:dyDescent="0.25">
      <c r="A19" s="6" t="s">
        <v>10</v>
      </c>
    </row>
    <row r="20" spans="1:1" ht="62.45" customHeight="1" x14ac:dyDescent="0.25">
      <c r="A20" s="6" t="s">
        <v>11</v>
      </c>
    </row>
    <row r="22" spans="1:1" x14ac:dyDescent="0.25">
      <c r="A22" s="29" t="s">
        <v>353</v>
      </c>
    </row>
  </sheetData>
  <hyperlinks>
    <hyperlink ref="A22" location="Instructies!A1" display="Klik hier om naar de instructies te gaan om aan de slag te gaan met de scan."/>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1"/>
  <sheetViews>
    <sheetView workbookViewId="0">
      <selection activeCell="A21" sqref="A21"/>
    </sheetView>
  </sheetViews>
  <sheetFormatPr defaultRowHeight="15" x14ac:dyDescent="0.25"/>
  <cols>
    <col min="1" max="1" width="22.125" customWidth="1"/>
    <col min="2" max="2" width="70.375" customWidth="1"/>
    <col min="3" max="3" width="56.5" bestFit="1" customWidth="1"/>
  </cols>
  <sheetData>
    <row r="1" spans="1:3" s="56" customFormat="1" ht="70.900000000000006" customHeight="1" x14ac:dyDescent="0.25">
      <c r="B1" s="24" t="s">
        <v>42</v>
      </c>
      <c r="C1" s="24" t="s">
        <v>30</v>
      </c>
    </row>
    <row r="2" spans="1:3" ht="30" x14ac:dyDescent="0.25">
      <c r="A2" s="24" t="s">
        <v>358</v>
      </c>
      <c r="B2" s="31" t="s">
        <v>45</v>
      </c>
      <c r="C2" s="30" t="s">
        <v>43</v>
      </c>
    </row>
    <row r="3" spans="1:3" ht="45" x14ac:dyDescent="0.25">
      <c r="A3" s="25" t="s">
        <v>26</v>
      </c>
      <c r="B3" s="31" t="s">
        <v>46</v>
      </c>
      <c r="C3" s="30" t="s">
        <v>44</v>
      </c>
    </row>
    <row r="4" spans="1:3" ht="119.45" customHeight="1" x14ac:dyDescent="0.25">
      <c r="A4" s="24" t="s">
        <v>37</v>
      </c>
      <c r="B4" s="31" t="s">
        <v>372</v>
      </c>
      <c r="C4" s="30" t="s">
        <v>47</v>
      </c>
    </row>
    <row r="5" spans="1:3" ht="45" x14ac:dyDescent="0.25">
      <c r="A5" s="24" t="s">
        <v>41</v>
      </c>
      <c r="B5" s="31" t="s">
        <v>49</v>
      </c>
      <c r="C5" s="30" t="s">
        <v>48</v>
      </c>
    </row>
    <row r="6" spans="1:3" ht="60" x14ac:dyDescent="0.25">
      <c r="A6" s="24" t="s">
        <v>54</v>
      </c>
      <c r="B6" s="1" t="s">
        <v>55</v>
      </c>
      <c r="C6" s="30" t="s">
        <v>56</v>
      </c>
    </row>
    <row r="7" spans="1:3" x14ac:dyDescent="0.25">
      <c r="A7" s="24" t="s">
        <v>89</v>
      </c>
      <c r="B7" t="s">
        <v>90</v>
      </c>
      <c r="C7" s="29" t="s">
        <v>91</v>
      </c>
    </row>
    <row r="8" spans="1:3" ht="30" x14ac:dyDescent="0.25">
      <c r="A8" s="24" t="s">
        <v>98</v>
      </c>
      <c r="B8" s="1" t="s">
        <v>99</v>
      </c>
      <c r="C8" s="30" t="s">
        <v>91</v>
      </c>
    </row>
    <row r="9" spans="1:3" ht="60" x14ac:dyDescent="0.25">
      <c r="A9" s="24" t="s">
        <v>112</v>
      </c>
      <c r="B9" s="1" t="s">
        <v>113</v>
      </c>
      <c r="C9" s="30" t="s">
        <v>114</v>
      </c>
    </row>
    <row r="10" spans="1:3" ht="30" x14ac:dyDescent="0.25">
      <c r="A10" s="24" t="s">
        <v>123</v>
      </c>
      <c r="B10" s="1" t="s">
        <v>124</v>
      </c>
      <c r="C10" s="30" t="s">
        <v>125</v>
      </c>
    </row>
    <row r="11" spans="1:3" ht="45" x14ac:dyDescent="0.25">
      <c r="A11" s="24" t="s">
        <v>136</v>
      </c>
      <c r="B11" s="1" t="s">
        <v>138</v>
      </c>
    </row>
    <row r="12" spans="1:3" ht="30" x14ac:dyDescent="0.25">
      <c r="A12" s="24" t="s">
        <v>137</v>
      </c>
      <c r="B12" s="1" t="s">
        <v>139</v>
      </c>
    </row>
    <row r="13" spans="1:3" ht="45" x14ac:dyDescent="0.25">
      <c r="A13" s="24" t="s">
        <v>169</v>
      </c>
      <c r="B13" s="1" t="s">
        <v>171</v>
      </c>
    </row>
    <row r="14" spans="1:3" ht="60" x14ac:dyDescent="0.25">
      <c r="A14" s="24" t="s">
        <v>173</v>
      </c>
      <c r="B14" s="1" t="s">
        <v>387</v>
      </c>
      <c r="C14" s="30" t="s">
        <v>56</v>
      </c>
    </row>
    <row r="15" spans="1:3" ht="75" x14ac:dyDescent="0.25">
      <c r="A15" s="24" t="s">
        <v>174</v>
      </c>
      <c r="B15" s="1" t="s">
        <v>198</v>
      </c>
      <c r="C15" s="30" t="s">
        <v>56</v>
      </c>
    </row>
    <row r="16" spans="1:3" ht="45" x14ac:dyDescent="0.25">
      <c r="A16" s="24" t="s">
        <v>187</v>
      </c>
      <c r="B16" s="1" t="s">
        <v>190</v>
      </c>
    </row>
    <row r="17" spans="1:2" ht="45" x14ac:dyDescent="0.25">
      <c r="A17" s="24" t="s">
        <v>188</v>
      </c>
      <c r="B17" s="1" t="s">
        <v>189</v>
      </c>
    </row>
    <row r="18" spans="1:2" ht="76.900000000000006" customHeight="1" x14ac:dyDescent="0.25">
      <c r="A18" s="24" t="s">
        <v>216</v>
      </c>
      <c r="B18" s="1" t="s">
        <v>218</v>
      </c>
    </row>
    <row r="19" spans="1:2" ht="75" x14ac:dyDescent="0.25">
      <c r="A19" s="24" t="s">
        <v>217</v>
      </c>
      <c r="B19" s="1" t="s">
        <v>219</v>
      </c>
    </row>
    <row r="20" spans="1:2" ht="54.6" customHeight="1" x14ac:dyDescent="0.25">
      <c r="A20" s="24" t="s">
        <v>307</v>
      </c>
      <c r="B20" s="33" t="s">
        <v>308</v>
      </c>
    </row>
    <row r="21" spans="1:2" ht="165" x14ac:dyDescent="0.25">
      <c r="A21" s="24" t="s">
        <v>314</v>
      </c>
      <c r="B21" s="33" t="s">
        <v>396</v>
      </c>
    </row>
  </sheetData>
  <hyperlinks>
    <hyperlink ref="C2" r:id="rId1"/>
    <hyperlink ref="C3" r:id="rId2"/>
    <hyperlink ref="C4" r:id="rId3"/>
    <hyperlink ref="C5" r:id="rId4"/>
    <hyperlink ref="C6" r:id="rId5"/>
    <hyperlink ref="C7" r:id="rId6" location="toc_heading_4"/>
    <hyperlink ref="C8" r:id="rId7" location="toc_heading_4"/>
    <hyperlink ref="C9" r:id="rId8"/>
    <hyperlink ref="C10" r:id="rId9" location=":~:text=Unia%20stelt%20een%20brede%20waaier,streefcijfers%20die%20gehaald%20moeten%20worden."/>
  </hyperlinks>
  <pageMargins left="0.7" right="0.7" top="0.75" bottom="0.75" header="0.3" footer="0.3"/>
  <pageSetup paperSize="9"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showGridLines="0" workbookViewId="0">
      <selection activeCell="C4" sqref="C4"/>
    </sheetView>
  </sheetViews>
  <sheetFormatPr defaultRowHeight="15" x14ac:dyDescent="0.25"/>
  <cols>
    <col min="1" max="1" width="114.5" customWidth="1"/>
  </cols>
  <sheetData>
    <row r="1" spans="1:1" ht="45" x14ac:dyDescent="0.25">
      <c r="A1" s="1" t="s">
        <v>398</v>
      </c>
    </row>
    <row r="3" spans="1:1" ht="19.899999999999999" customHeight="1" x14ac:dyDescent="0.25">
      <c r="A3" s="7" t="s">
        <v>12</v>
      </c>
    </row>
    <row r="4" spans="1:1" s="56" customFormat="1" ht="43.9" customHeight="1" x14ac:dyDescent="0.25">
      <c r="A4" s="88" t="s">
        <v>14</v>
      </c>
    </row>
    <row r="5" spans="1:1" s="56" customFormat="1" ht="43.9" customHeight="1" x14ac:dyDescent="0.25">
      <c r="A5" s="89" t="s">
        <v>15</v>
      </c>
    </row>
    <row r="6" spans="1:1" s="56" customFormat="1" ht="43.9" customHeight="1" x14ac:dyDescent="0.25">
      <c r="A6" s="90" t="s">
        <v>16</v>
      </c>
    </row>
    <row r="7" spans="1:1" s="56" customFormat="1" ht="43.9" customHeight="1" x14ac:dyDescent="0.25">
      <c r="A7" s="91" t="s">
        <v>17</v>
      </c>
    </row>
    <row r="8" spans="1:1" s="56" customFormat="1" ht="43.9" customHeight="1" x14ac:dyDescent="0.25">
      <c r="A8" s="92" t="s">
        <v>18</v>
      </c>
    </row>
    <row r="10" spans="1:1" x14ac:dyDescent="0.25">
      <c r="A10" t="s">
        <v>338</v>
      </c>
    </row>
    <row r="11" spans="1:1" ht="32.450000000000003" customHeight="1" x14ac:dyDescent="0.25">
      <c r="A11" s="1" t="s">
        <v>13</v>
      </c>
    </row>
    <row r="12" spans="1:1" ht="46.15" customHeight="1" x14ac:dyDescent="0.25">
      <c r="A12" s="33" t="s">
        <v>352</v>
      </c>
    </row>
    <row r="14" spans="1:1" ht="18.600000000000001" customHeight="1" x14ac:dyDescent="0.25">
      <c r="A14" s="73" t="s">
        <v>339</v>
      </c>
    </row>
    <row r="15" spans="1:1" ht="165" x14ac:dyDescent="0.25">
      <c r="A15" s="33" t="s">
        <v>357</v>
      </c>
    </row>
  </sheetData>
  <hyperlinks>
    <hyperlink ref="A4" location="'1. Algemeen beleid'!A1" display="   1. ALGEMEEN BELEID"/>
    <hyperlink ref="A5" location="'2. Personeelsbeleid'!A1" display="   2. PERSONEELSBELEID"/>
    <hyperlink ref="A6" location="'3. Leiderschap'!A1" display="   3. LEIDERSCHAP"/>
    <hyperlink ref="A7" location="'4. Interne &amp; externe comm'!A1" display="   4. INTERNE EN EXTERNE COMMUNICATIE"/>
    <hyperlink ref="A8" location="'5. Diversiteitsnetwerken'!A1" display="   5. DIVERSITEITSNETWERKEN"/>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FF"/>
  </sheetPr>
  <dimension ref="A1:F21"/>
  <sheetViews>
    <sheetView showGridLines="0" zoomScaleNormal="100" workbookViewId="0">
      <pane ySplit="1" topLeftCell="A2" activePane="bottomLeft" state="frozen"/>
      <selection pane="bottomLeft" activeCell="C3" sqref="C3"/>
    </sheetView>
  </sheetViews>
  <sheetFormatPr defaultColWidth="8.75" defaultRowHeight="15" x14ac:dyDescent="0.25"/>
  <cols>
    <col min="1" max="1" width="65.625" style="3" customWidth="1"/>
    <col min="2" max="2" width="28.5" style="3" customWidth="1"/>
    <col min="3" max="3" width="19.875" style="3" customWidth="1"/>
    <col min="4" max="4" width="78.75" style="40" customWidth="1"/>
    <col min="5" max="6" width="34.375" style="85" customWidth="1"/>
    <col min="7" max="16384" width="8.75" style="3"/>
  </cols>
  <sheetData>
    <row r="1" spans="1:6" s="9" customFormat="1" x14ac:dyDescent="0.25">
      <c r="A1" s="8" t="s">
        <v>2</v>
      </c>
      <c r="B1" s="8" t="s">
        <v>30</v>
      </c>
      <c r="C1" s="8" t="s">
        <v>3</v>
      </c>
      <c r="D1" s="8" t="s">
        <v>4</v>
      </c>
      <c r="E1" s="84" t="s">
        <v>20</v>
      </c>
      <c r="F1" s="84" t="s">
        <v>312</v>
      </c>
    </row>
    <row r="2" spans="1:6" s="12" customFormat="1" x14ac:dyDescent="0.25">
      <c r="A2" s="38" t="s">
        <v>5</v>
      </c>
      <c r="B2" s="10"/>
      <c r="C2" s="11" t="s">
        <v>8</v>
      </c>
      <c r="D2" s="10" t="str">
        <f xml:space="preserve"> IF(C2='Drop down'!A1,Feedback!B1,IF(C2='Drop down'!A2,Feedback!B1, IF(C2='Drop down'!A3, "Feedback vraag 1")))</f>
        <v>Feedback vraag 1</v>
      </c>
      <c r="E2" s="10"/>
      <c r="F2" s="10"/>
    </row>
    <row r="3" spans="1:6" s="15" customFormat="1" x14ac:dyDescent="0.25">
      <c r="A3" s="13" t="s">
        <v>19</v>
      </c>
      <c r="B3" s="13"/>
      <c r="C3" s="14" t="s">
        <v>8</v>
      </c>
      <c r="D3" s="39" t="str">
        <f xml:space="preserve"> IF(C3='Drop down'!A1,Feedback!B2,IF(C3='Drop down'!A2,Feedback!B3, IF(C3='Drop down'!A3, "Feedback vraag 2")))</f>
        <v>Feedback vraag 2</v>
      </c>
      <c r="E3" s="26"/>
      <c r="F3" s="26"/>
    </row>
    <row r="4" spans="1:6" s="19" customFormat="1" ht="30" hidden="1" x14ac:dyDescent="0.25">
      <c r="A4" s="21" t="s">
        <v>359</v>
      </c>
      <c r="B4" s="17" t="s">
        <v>360</v>
      </c>
      <c r="C4" s="18" t="s">
        <v>8</v>
      </c>
      <c r="D4" s="20" t="str">
        <f xml:space="preserve"> IF(C4='Drop down'!A$1,Feedback!B4,IF(C4='Drop down'!A$2,Feedback!B5, IF(C4='Drop down'!A$3, "Feedback vraag 2.1")))</f>
        <v>Feedback vraag 2.1</v>
      </c>
      <c r="E4" s="21"/>
      <c r="F4" s="21"/>
    </row>
    <row r="5" spans="1:6" s="12" customFormat="1" ht="30" hidden="1" x14ac:dyDescent="0.25">
      <c r="A5" s="10" t="s">
        <v>31</v>
      </c>
      <c r="B5" s="22" t="s">
        <v>27</v>
      </c>
      <c r="C5" s="11" t="s">
        <v>8</v>
      </c>
      <c r="D5" s="23" t="str">
        <f xml:space="preserve"> IF(C5='Drop down'!A$1,Feedback!B6,IF(C5='Drop down'!A$2,Feedback!B7, IF(C5='Drop down'!A$3, "Feedback vraag 2.2")))</f>
        <v>Feedback vraag 2.2</v>
      </c>
      <c r="E5" s="10"/>
      <c r="F5" s="10"/>
    </row>
    <row r="6" spans="1:6" s="15" customFormat="1" ht="30" hidden="1" x14ac:dyDescent="0.25">
      <c r="A6" s="26" t="s">
        <v>34</v>
      </c>
      <c r="B6" s="27" t="s">
        <v>39</v>
      </c>
      <c r="C6" s="14" t="s">
        <v>8</v>
      </c>
      <c r="D6" s="16" t="str">
        <f xml:space="preserve"> IF(C6='Drop down'!A$1,Feedback!B8,IF(C6='Drop down'!A$2,Feedback!B9, IF(C6='Drop down'!A$3, "Feedback vraag 2.3")))</f>
        <v>Feedback vraag 2.3</v>
      </c>
      <c r="E6" s="26"/>
      <c r="F6" s="26"/>
    </row>
    <row r="7" spans="1:6" s="19" customFormat="1" ht="30" hidden="1" x14ac:dyDescent="0.25">
      <c r="A7" s="21" t="s">
        <v>38</v>
      </c>
      <c r="B7" s="17" t="s">
        <v>40</v>
      </c>
      <c r="C7" s="18" t="s">
        <v>8</v>
      </c>
      <c r="D7" s="21" t="str">
        <f xml:space="preserve"> IF(C7='Drop down'!A$1,Feedback!B10,IF(C7='Drop down'!A$2,Feedback!B11, IF(C7='Drop down'!A$3, "Feedback vraag 2.4")))</f>
        <v>Feedback vraag 2.4</v>
      </c>
      <c r="E7" s="21"/>
      <c r="F7" s="21"/>
    </row>
    <row r="8" spans="1:6" s="12" customFormat="1" ht="30" hidden="1" x14ac:dyDescent="0.25">
      <c r="A8" s="10" t="s">
        <v>52</v>
      </c>
      <c r="B8" s="22" t="s">
        <v>53</v>
      </c>
      <c r="C8" s="11" t="s">
        <v>8</v>
      </c>
      <c r="D8" s="23" t="str">
        <f xml:space="preserve"> IF(C8='Drop down'!A$1,Feedback!B12,IF(C8='Drop down'!A$2,Feedback!B13, IF(C8='Drop down'!A$3, "Feedback vraag 2.5")))</f>
        <v>Feedback vraag 2.5</v>
      </c>
      <c r="E8" s="10"/>
      <c r="F8" s="10"/>
    </row>
    <row r="9" spans="1:6" s="12" customFormat="1" ht="30" hidden="1" x14ac:dyDescent="0.25">
      <c r="A9" s="10"/>
      <c r="B9" s="22" t="s">
        <v>341</v>
      </c>
      <c r="C9" s="11"/>
      <c r="D9" s="23"/>
      <c r="E9" s="10"/>
      <c r="F9" s="10"/>
    </row>
    <row r="10" spans="1:6" s="19" customFormat="1" ht="30" x14ac:dyDescent="0.25">
      <c r="A10" s="21" t="s">
        <v>59</v>
      </c>
      <c r="C10" s="18" t="s">
        <v>8</v>
      </c>
      <c r="D10" s="21" t="str">
        <f xml:space="preserve"> IF(C10='Drop down'!A1,Feedback!B14,IF(C10='Drop down'!A2,Feedback!B15, IF(C10='Drop down'!A3, "Feedback vraag 3")))</f>
        <v>Feedback vraag 3</v>
      </c>
      <c r="E10" s="21"/>
      <c r="F10" s="21"/>
    </row>
    <row r="11" spans="1:6" s="12" customFormat="1" hidden="1" x14ac:dyDescent="0.25">
      <c r="A11" s="34" t="s">
        <v>63</v>
      </c>
      <c r="C11" s="11" t="s">
        <v>8</v>
      </c>
      <c r="D11" s="10" t="str">
        <f xml:space="preserve"> IF(C11='Drop down'!A1,Feedback!B16,IF(C11='Drop down'!A2,Feedback!B17, IF(C11='Drop down'!A3, "Feedback vraag 3.1")))</f>
        <v>Feedback vraag 3.1</v>
      </c>
      <c r="E11" s="10"/>
      <c r="F11" s="10"/>
    </row>
    <row r="12" spans="1:6" s="15" customFormat="1" hidden="1" x14ac:dyDescent="0.25">
      <c r="A12" s="13" t="s">
        <v>67</v>
      </c>
      <c r="C12" s="14" t="s">
        <v>8</v>
      </c>
      <c r="D12" s="26" t="str">
        <f xml:space="preserve"> IF(C12='Drop down'!A1,Feedback!B18,IF(C12='Drop down'!A2,Feedback!B19, IF(C12='Drop down'!A3, "Feedback vraag 3.2")))</f>
        <v>Feedback vraag 3.2</v>
      </c>
      <c r="E12" s="26"/>
      <c r="F12" s="26"/>
    </row>
    <row r="13" spans="1:6" s="19" customFormat="1" ht="45" hidden="1" x14ac:dyDescent="0.25">
      <c r="A13" s="21" t="s">
        <v>71</v>
      </c>
      <c r="C13" s="18" t="s">
        <v>8</v>
      </c>
      <c r="D13" s="21" t="str">
        <f xml:space="preserve"> IF(C13='Drop down'!A1,Feedback!B20,IF(C13='Drop down'!A2,Feedback!B21, IF(C13='Drop down'!A3, "Feedback vraag 3.3")))</f>
        <v>Feedback vraag 3.3</v>
      </c>
      <c r="E13" s="21"/>
      <c r="F13" s="21"/>
    </row>
    <row r="14" spans="1:6" s="34" customFormat="1" ht="60" hidden="1" x14ac:dyDescent="0.25">
      <c r="A14" s="10" t="s">
        <v>75</v>
      </c>
      <c r="C14" s="11" t="s">
        <v>8</v>
      </c>
      <c r="D14" s="10" t="str">
        <f xml:space="preserve"> IF(C14='Drop down'!A1,Feedback!B22,IF(C14='Drop down'!A2,Feedback!B23, IF(C14='Drop down'!A3, "Feedback vraag 3.3.1")))</f>
        <v>Feedback vraag 3.3.1</v>
      </c>
      <c r="E14" s="10"/>
      <c r="F14" s="10"/>
    </row>
    <row r="15" spans="1:6" s="15" customFormat="1" ht="45" hidden="1" x14ac:dyDescent="0.25">
      <c r="A15" s="26" t="s">
        <v>79</v>
      </c>
      <c r="C15" s="14" t="s">
        <v>8</v>
      </c>
      <c r="D15" s="26" t="str">
        <f xml:space="preserve"> IF(C15='Drop down'!A1,Feedback!B24,IF(C15='Drop down'!A2,Feedback!B25, IF(C15='Drop down'!A3, "Feedback vraag 3.3.2")))</f>
        <v>Feedback vraag 3.3.2</v>
      </c>
      <c r="E15" s="26"/>
      <c r="F15" s="26"/>
    </row>
    <row r="16" spans="1:6" s="37" customFormat="1" ht="30" hidden="1" x14ac:dyDescent="0.25">
      <c r="A16" s="35" t="s">
        <v>87</v>
      </c>
      <c r="B16" s="17" t="s">
        <v>88</v>
      </c>
      <c r="C16" s="36" t="s">
        <v>8</v>
      </c>
      <c r="D16" s="35" t="str">
        <f xml:space="preserve"> IF(C16='Drop down'!A1,Feedback!B26,IF(C16='Drop down'!A2,Feedback!B27, IF(C16='Drop down'!A3, "Feedback vraag 3.3.3")))</f>
        <v>Feedback vraag 3.3.3</v>
      </c>
      <c r="E16" s="35"/>
      <c r="F16" s="35"/>
    </row>
    <row r="17" spans="1:6" s="12" customFormat="1" ht="135" hidden="1" x14ac:dyDescent="0.25">
      <c r="A17" s="34" t="s">
        <v>96</v>
      </c>
      <c r="B17" s="22" t="s">
        <v>97</v>
      </c>
      <c r="C17" s="11" t="s">
        <v>6</v>
      </c>
      <c r="D17" s="10" t="str">
        <f xml:space="preserve"> IF(C17='Drop down'!A1,Feedback!B28,IF(C17='Drop down'!A2,Feedback!B29, IF(C17='Drop down'!A3, "Feedback vraag 3.3.4")))</f>
        <v>😀 Goed bezig! 
• De integratie in het GPP weerspiegelt het belang en een lange termijn visie om te blijven werken aan 
    diversiteit en inclusie op de werkvloer. Er is niet enkel aandacht voor de analyse en voor eenmalige 
    acties, maar ook voor evaluatie en borging.
• Zorg bij de acties en maatregelen voor zowel quick wins als acties die wat meer tijd vergen. Dit zorgt 
    voor continue motivatie om te blijven inzetten op het thema.</v>
      </c>
      <c r="E17" s="10"/>
      <c r="F17" s="10"/>
    </row>
    <row r="18" spans="1:6" s="15" customFormat="1" ht="105" x14ac:dyDescent="0.25">
      <c r="A18" s="26" t="s">
        <v>104</v>
      </c>
      <c r="C18" s="14" t="s">
        <v>8</v>
      </c>
      <c r="D18" s="26" t="str">
        <f xml:space="preserve"> IF(C18='Drop down'!A1,Feedback!B30,IF(C18='Drop down'!A2,Feedback!B31, IF(C18='Drop down'!A3, "Feedback vraag 4")))</f>
        <v>Feedback vraag 4</v>
      </c>
      <c r="E18" s="26"/>
      <c r="F18" s="26"/>
    </row>
    <row r="19" spans="1:6" s="12" customFormat="1" ht="75" x14ac:dyDescent="0.25">
      <c r="A19" s="10" t="s">
        <v>108</v>
      </c>
      <c r="B19" s="22" t="s">
        <v>111</v>
      </c>
      <c r="C19" s="11" t="s">
        <v>8</v>
      </c>
      <c r="D19" s="10" t="str">
        <f xml:space="preserve"> IF(C19='Drop down'!A1,Feedback!B32,IF(C19='Drop down'!A2,Feedback!B33, IF(C19='Drop down'!A3, "Feedback vraag 5")))</f>
        <v>Feedback vraag 5</v>
      </c>
      <c r="E19" s="10"/>
      <c r="F19" s="10"/>
    </row>
    <row r="20" spans="1:6" s="15" customFormat="1" ht="30" x14ac:dyDescent="0.25">
      <c r="A20" s="32" t="s">
        <v>117</v>
      </c>
      <c r="C20" s="14" t="s">
        <v>8</v>
      </c>
      <c r="D20" s="26" t="str">
        <f xml:space="preserve"> IF(C20='Drop down'!A1,Feedback!B34,IF(C20='Drop down'!A2,Feedback!B35, IF(C20='Drop down'!A3, "Feedback vraag 6")))</f>
        <v>Feedback vraag 6</v>
      </c>
      <c r="E20" s="26"/>
      <c r="F20" s="26"/>
    </row>
    <row r="21" spans="1:6" s="19" customFormat="1" ht="30" x14ac:dyDescent="0.25">
      <c r="A21" s="86" t="s">
        <v>121</v>
      </c>
      <c r="B21" s="17" t="s">
        <v>122</v>
      </c>
      <c r="C21" s="18" t="s">
        <v>8</v>
      </c>
      <c r="D21" s="21" t="str">
        <f xml:space="preserve"> IF(C21='Drop down'!A1,Feedback!B36,IF(C21='Drop down'!A2,Feedback!B37, IF(C21='Drop down'!A3, "Feedback vraag 7")))</f>
        <v>Feedback vraag 7</v>
      </c>
      <c r="E21" s="21"/>
      <c r="F21" s="21"/>
    </row>
  </sheetData>
  <hyperlinks>
    <hyperlink ref="B4" location="'Verklarende info'!A2" display="Klik hier voor meer informatie over visie/missie"/>
    <hyperlink ref="B5" location="'Verklarende info'!A3" display="Klik hier voor meer informatie over personeelsbeleid"/>
    <hyperlink ref="B6" location="'Verklarende info'!A4" display="Klik hier voor meer informatie over welzijnsbeleid"/>
    <hyperlink ref="B7" location="'Verklarende info'!A4" display="Klik hier voor meer informatie over diversiteitsbeleid"/>
    <hyperlink ref="B8" location="'Verklarende info'!A6" display="Klik hier voor meer info over waar LGBTQ+-werknemers voor staat"/>
    <hyperlink ref="B16" location="'Verklarende info'!A7" display="Klik hier voor meer informatie over jaaractieplan"/>
    <hyperlink ref="B17" location="'Verklarende info'!A8" display="Klik hier voor meer informatie over jaaractieplan"/>
    <hyperlink ref="B19" location="'Verklarende info'!A9" display="Klik hier voor meer informatie over rondgang"/>
    <hyperlink ref="B21" location="'Verklarende info'!A10" display="Klik hier voor meer informatie over positieve acties"/>
    <hyperlink ref="B9" location="'Verklarende info'!A14" display="Klik hier voor meer informatie over coming-out en transitie"/>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C2:C8 C10:C21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66"/>
  </sheetPr>
  <dimension ref="A1:F28"/>
  <sheetViews>
    <sheetView topLeftCell="A18" workbookViewId="0">
      <selection activeCell="C26" sqref="C26"/>
    </sheetView>
  </sheetViews>
  <sheetFormatPr defaultRowHeight="15" x14ac:dyDescent="0.25"/>
  <cols>
    <col min="1" max="1" width="65.625" style="56" customWidth="1"/>
    <col min="2" max="2" width="28.5" customWidth="1"/>
    <col min="3" max="3" width="19.875" customWidth="1"/>
    <col min="4" max="4" width="78.75" style="56" customWidth="1"/>
    <col min="5" max="6" width="34.375" style="1" customWidth="1"/>
  </cols>
  <sheetData>
    <row r="1" spans="1:6" s="42" customFormat="1" x14ac:dyDescent="0.25">
      <c r="A1" s="41" t="s">
        <v>2</v>
      </c>
      <c r="B1" s="41" t="s">
        <v>30</v>
      </c>
      <c r="C1" s="41" t="s">
        <v>3</v>
      </c>
      <c r="D1" s="41" t="s">
        <v>4</v>
      </c>
      <c r="E1" s="82" t="s">
        <v>20</v>
      </c>
      <c r="F1" s="82" t="s">
        <v>312</v>
      </c>
    </row>
    <row r="2" spans="1:6" s="44" customFormat="1" ht="15.75" x14ac:dyDescent="0.25">
      <c r="A2" s="55" t="s">
        <v>131</v>
      </c>
      <c r="B2" s="43"/>
      <c r="C2" s="43"/>
      <c r="D2" s="54"/>
      <c r="E2" s="83"/>
      <c r="F2" s="83"/>
    </row>
    <row r="3" spans="1:6" s="12" customFormat="1" ht="30" x14ac:dyDescent="0.25">
      <c r="A3" s="38" t="s">
        <v>132</v>
      </c>
      <c r="B3" s="22" t="s">
        <v>133</v>
      </c>
      <c r="C3" s="11" t="s">
        <v>8</v>
      </c>
      <c r="D3" s="10" t="str">
        <f xml:space="preserve"> IF(C3='Drop down'!A1,Feedback!B38,IF(C3='Drop down'!A2,Feedback!B39, IF(C3='Drop down'!A3, "Feedback vraag 1")))</f>
        <v>Feedback vraag 1</v>
      </c>
      <c r="E3" s="10"/>
      <c r="F3" s="10"/>
    </row>
    <row r="4" spans="1:6" s="45" customFormat="1" ht="135" x14ac:dyDescent="0.25">
      <c r="A4" s="46" t="s">
        <v>375</v>
      </c>
      <c r="C4" s="14" t="s">
        <v>8</v>
      </c>
      <c r="D4" s="46" t="str">
        <f xml:space="preserve"> IF(C4='Drop down'!A1,Feedback!B40,IF(C4='Drop down'!A2,Feedback!B41, IF(C4='Drop down'!A3, "Feedback vraag 2")))</f>
        <v>Feedback vraag 2</v>
      </c>
      <c r="E4" s="57"/>
      <c r="F4" s="57"/>
    </row>
    <row r="5" spans="1:6" s="48" customFormat="1" ht="45" x14ac:dyDescent="0.25">
      <c r="A5" s="49" t="s">
        <v>143</v>
      </c>
      <c r="C5" s="18" t="s">
        <v>8</v>
      </c>
      <c r="D5" s="49" t="str">
        <f xml:space="preserve"> IF(C5='Drop down'!A1,Feedback!B42,IF(C5='Drop down'!A2,Feedback!B43, IF(C5='Drop down'!A3, "Feedback vraag 3")))</f>
        <v>Feedback vraag 3</v>
      </c>
      <c r="E5" s="47"/>
      <c r="F5" s="47"/>
    </row>
    <row r="6" spans="1:6" s="50" customFormat="1" ht="45" hidden="1" x14ac:dyDescent="0.25">
      <c r="A6" s="52" t="s">
        <v>146</v>
      </c>
      <c r="C6" s="11" t="s">
        <v>8</v>
      </c>
      <c r="D6" s="52" t="str">
        <f xml:space="preserve"> IF(C6='Drop down'!A1,Feedback!B44,IF(C6='Drop down'!A2,Feedback!B45, IF(C6='Drop down'!A3, "Feedback vraag 3.1")))</f>
        <v>Feedback vraag 3.1</v>
      </c>
      <c r="E6" s="74"/>
      <c r="F6" s="74"/>
    </row>
    <row r="7" spans="1:6" s="48" customFormat="1" hidden="1" x14ac:dyDescent="0.25">
      <c r="A7" s="49" t="s">
        <v>342</v>
      </c>
      <c r="C7" s="87" t="s">
        <v>8</v>
      </c>
      <c r="D7" s="49" t="str">
        <f xml:space="preserve"> IF(C7='Drop down'!A1,Feedback!B46,IF(C7='Drop down'!A2,Feedback!B47, IF(C7='Drop down'!A3, "Feedback vraag 3.2")))</f>
        <v>Feedback vraag 3.2</v>
      </c>
      <c r="E7" s="47"/>
      <c r="F7" s="47"/>
    </row>
    <row r="8" spans="1:6" s="45" customFormat="1" ht="30" hidden="1" x14ac:dyDescent="0.25">
      <c r="A8" s="46" t="s">
        <v>343</v>
      </c>
      <c r="C8" s="14" t="s">
        <v>8</v>
      </c>
      <c r="D8" s="46" t="str">
        <f xml:space="preserve"> IF(C8='Drop down'!A1,Feedback!B48,IF(C8='Drop down'!A2,Feedback!B49, IF(C8='Drop down'!A3, "Feedback vraag 3.3")))</f>
        <v>Feedback vraag 3.3</v>
      </c>
      <c r="E8" s="57"/>
      <c r="F8" s="57"/>
    </row>
    <row r="9" spans="1:6" s="44" customFormat="1" ht="15.75" x14ac:dyDescent="0.25">
      <c r="A9" s="55" t="s">
        <v>151</v>
      </c>
      <c r="B9" s="43"/>
      <c r="C9" s="43"/>
      <c r="D9" s="54"/>
      <c r="E9" s="83"/>
      <c r="F9" s="83"/>
    </row>
    <row r="10" spans="1:6" s="50" customFormat="1" ht="120" x14ac:dyDescent="0.25">
      <c r="A10" s="52" t="s">
        <v>380</v>
      </c>
      <c r="C10" s="11" t="s">
        <v>8</v>
      </c>
      <c r="D10" s="52" t="str">
        <f xml:space="preserve"> IF(C10='Drop down'!A1,Feedback!B50,IF(C10='Drop down'!A2,Feedback!B51, IF(C10='Drop down'!A3, "Feedback vraag 4")))</f>
        <v>Feedback vraag 4</v>
      </c>
      <c r="E10" s="74"/>
      <c r="F10" s="74"/>
    </row>
    <row r="11" spans="1:6" s="45" customFormat="1" ht="30" x14ac:dyDescent="0.25">
      <c r="A11" s="46" t="s">
        <v>154</v>
      </c>
      <c r="C11" s="14" t="s">
        <v>8</v>
      </c>
      <c r="D11" s="46" t="str">
        <f xml:space="preserve"> IF(C11='Drop down'!A1,Feedback!B52,IF(C11='Drop down'!A2,Feedback!B53, IF(C11='Drop down'!A3, "Feedback vraag 5")))</f>
        <v>Feedback vraag 5</v>
      </c>
      <c r="E11" s="57"/>
      <c r="F11" s="57"/>
    </row>
    <row r="12" spans="1:6" s="44" customFormat="1" ht="15.75" x14ac:dyDescent="0.25">
      <c r="A12" s="55" t="s">
        <v>159</v>
      </c>
      <c r="B12" s="43"/>
      <c r="C12" s="43"/>
      <c r="D12" s="54"/>
      <c r="E12" s="83"/>
      <c r="F12" s="83"/>
    </row>
    <row r="13" spans="1:6" s="53" customFormat="1" ht="30" x14ac:dyDescent="0.25">
      <c r="A13" s="49" t="s">
        <v>160</v>
      </c>
      <c r="B13" s="17" t="s">
        <v>168</v>
      </c>
      <c r="C13" s="18" t="s">
        <v>8</v>
      </c>
      <c r="D13" s="49" t="str">
        <f xml:space="preserve"> IF(C13='Drop down'!A1,Feedback!B54,IF(C13='Drop down'!A2,Feedback!B55, IF(C13='Drop down'!A3, "Feedback vraag 6")))</f>
        <v>Feedback vraag 6</v>
      </c>
      <c r="E13" s="49"/>
      <c r="F13" s="49"/>
    </row>
    <row r="14" spans="1:6" s="51" customFormat="1" ht="30" hidden="1" x14ac:dyDescent="0.25">
      <c r="A14" s="52" t="s">
        <v>383</v>
      </c>
      <c r="B14" s="22" t="s">
        <v>384</v>
      </c>
      <c r="C14" s="11" t="s">
        <v>8</v>
      </c>
      <c r="D14" s="52" t="str">
        <f xml:space="preserve"> IF(C14='Drop down'!A1,Feedback!B56,IF(C14='Drop down'!A2,Feedback!B57, IF(C14='Drop down'!A3, "Feedback vraag 6.1")))</f>
        <v>Feedback vraag 6.1</v>
      </c>
      <c r="E14" s="52"/>
      <c r="F14" s="52"/>
    </row>
    <row r="15" spans="1:6" s="45" customFormat="1" ht="30" x14ac:dyDescent="0.25">
      <c r="A15" s="46" t="s">
        <v>165</v>
      </c>
      <c r="B15" s="27" t="s">
        <v>168</v>
      </c>
      <c r="C15" s="14" t="s">
        <v>8</v>
      </c>
      <c r="D15" s="46" t="str">
        <f xml:space="preserve"> IF(C15='Drop down'!A1,Feedback!B58,IF(C15='Drop down'!A2,Feedback!B59, IF(C15='Drop down'!A3, "Feedback vraag 7")))</f>
        <v>Feedback vraag 7</v>
      </c>
      <c r="E15" s="57"/>
      <c r="F15" s="57"/>
    </row>
    <row r="16" spans="1:6" s="44" customFormat="1" ht="15.75" x14ac:dyDescent="0.25">
      <c r="A16" s="95" t="s">
        <v>177</v>
      </c>
      <c r="B16" s="95"/>
      <c r="C16" s="43"/>
      <c r="D16" s="54"/>
      <c r="E16" s="83"/>
      <c r="F16" s="83"/>
    </row>
    <row r="17" spans="1:6" s="48" customFormat="1" ht="195" x14ac:dyDescent="0.25">
      <c r="A17" s="49" t="s">
        <v>178</v>
      </c>
      <c r="C17" s="18" t="s">
        <v>8</v>
      </c>
      <c r="D17" s="49" t="str">
        <f xml:space="preserve"> IF(C17='Drop down'!A1,Feedback!B60,IF(C17='Drop down'!A2,Feedback!B61, IF(C17='Drop down'!A3, "Feedback vraag 8")))</f>
        <v>Feedback vraag 8</v>
      </c>
      <c r="E17" s="47"/>
      <c r="F17" s="47"/>
    </row>
    <row r="18" spans="1:6" s="50" customFormat="1" ht="135" x14ac:dyDescent="0.25">
      <c r="A18" s="52" t="s">
        <v>183</v>
      </c>
      <c r="B18" s="22" t="s">
        <v>186</v>
      </c>
      <c r="C18" s="11" t="s">
        <v>8</v>
      </c>
      <c r="D18" s="52" t="str">
        <f xml:space="preserve"> IF(C18='Drop down'!A1,Feedback!B62,IF(C18='Drop down'!A2,Feedback!B63, IF(C18='Drop down'!A3, "Feedback vraag 9")))</f>
        <v>Feedback vraag 9</v>
      </c>
      <c r="E18" s="74"/>
      <c r="F18" s="74"/>
    </row>
    <row r="19" spans="1:6" s="44" customFormat="1" ht="15.75" x14ac:dyDescent="0.25">
      <c r="A19" s="95" t="s">
        <v>193</v>
      </c>
      <c r="B19" s="95"/>
      <c r="C19" s="54"/>
      <c r="D19" s="54"/>
      <c r="E19" s="83"/>
      <c r="F19" s="83"/>
    </row>
    <row r="20" spans="1:6" s="45" customFormat="1" ht="30" x14ac:dyDescent="0.25">
      <c r="A20" s="46" t="s">
        <v>194</v>
      </c>
      <c r="B20" s="27" t="s">
        <v>197</v>
      </c>
      <c r="C20" s="14" t="s">
        <v>8</v>
      </c>
      <c r="D20" s="46" t="str">
        <f xml:space="preserve"> IF(C20='Drop down'!A1,Feedback!B64,IF(C20='Drop down'!A2,Feedback!B65, IF(C20='Drop down'!A3, "Feedback vraag 10")))</f>
        <v>Feedback vraag 10</v>
      </c>
      <c r="E20" s="57"/>
      <c r="F20" s="57"/>
    </row>
    <row r="21" spans="1:6" s="48" customFormat="1" hidden="1" x14ac:dyDescent="0.25">
      <c r="A21" s="53" t="s">
        <v>199</v>
      </c>
      <c r="C21" s="18" t="s">
        <v>8</v>
      </c>
      <c r="D21" s="49" t="str">
        <f xml:space="preserve"> IF(C21='Drop down'!A1,Feedback!B66,IF(C21='Drop down'!A2,Feedback!B67, IF(C21='Drop down'!A3, "Feedback vraag 10.1")))</f>
        <v>Feedback vraag 10.1</v>
      </c>
      <c r="E21" s="47"/>
      <c r="F21" s="47"/>
    </row>
    <row r="22" spans="1:6" s="50" customFormat="1" ht="105" x14ac:dyDescent="0.25">
      <c r="A22" s="52" t="s">
        <v>204</v>
      </c>
      <c r="C22" s="11" t="s">
        <v>8</v>
      </c>
      <c r="D22" s="52" t="str">
        <f xml:space="preserve"> IF(C22='Drop down'!A1,Feedback!B68,IF(C22='Drop down'!A2,Feedback!B69, IF(C22='Drop down'!A3, "Feedback vraag 11")))</f>
        <v>Feedback vraag 11</v>
      </c>
      <c r="E22" s="74"/>
      <c r="F22" s="74"/>
    </row>
    <row r="23" spans="1:6" s="45" customFormat="1" ht="105" hidden="1" x14ac:dyDescent="0.25">
      <c r="A23" s="58" t="s">
        <v>210</v>
      </c>
      <c r="C23" s="14" t="s">
        <v>6</v>
      </c>
      <c r="D23" s="46" t="str">
        <f xml:space="preserve"> IF(C23='Drop down'!A1,Feedback!B70,IF(C23='Drop down'!A2,Feedback!B71, IF(C23='Drop down'!A3, "Feedback vraag 11.1")))</f>
        <v>😀 Goed bezig!
Door diversiteit en inclusie te laten terugkeren op de vormingsagenda, blijft het thema actueel binnen jullie organisatie en geef je (nieuwe) werknemers de kans om kennis / competenties te vergaren rond het thema in de praktijk / werkomgeving (bv. Hoe situeert dit thema zich binnen de visie / missie / strategie van jullie organisatie? Hoe werd dit thema opgenomen binnen jullie beleid en wat zijn hier de verwachtingen? Wat zijn mogelijke troeven van verschillen tussen werknemers? Bij wie kan men terecht bij vragen over het thema? …).</v>
      </c>
      <c r="E23" s="57"/>
      <c r="F23" s="57"/>
    </row>
    <row r="24" spans="1:6" s="48" customFormat="1" ht="60" x14ac:dyDescent="0.25">
      <c r="A24" s="49" t="s">
        <v>212</v>
      </c>
      <c r="C24" s="18" t="s">
        <v>8</v>
      </c>
      <c r="D24" s="49" t="str">
        <f xml:space="preserve"> IF(C24='Drop down'!A1,Feedback!B72,IF(C24='Drop down'!A2,Feedback!B73, IF(C24='Drop down'!A3, "Feedback vraag 12")))</f>
        <v>Feedback vraag 12</v>
      </c>
      <c r="E24" s="47"/>
      <c r="F24" s="47"/>
    </row>
    <row r="25" spans="1:6" s="50" customFormat="1" ht="45" x14ac:dyDescent="0.25">
      <c r="A25" s="52" t="s">
        <v>215</v>
      </c>
      <c r="B25" s="22" t="s">
        <v>214</v>
      </c>
      <c r="C25" s="11" t="s">
        <v>8</v>
      </c>
      <c r="D25" s="52" t="str">
        <f xml:space="preserve"> IF(C25='Drop down'!A1,Feedback!B74,IF(C25='Drop down'!A2,Feedback!B75, IF(C25='Drop down'!A3, "Feedback vraag 13")))</f>
        <v>Feedback vraag 13</v>
      </c>
      <c r="E25" s="74"/>
      <c r="F25" s="74"/>
    </row>
    <row r="26" spans="1:6" s="45" customFormat="1" ht="30" x14ac:dyDescent="0.25">
      <c r="A26" s="46" t="s">
        <v>228</v>
      </c>
      <c r="C26" s="14" t="s">
        <v>8</v>
      </c>
      <c r="D26" s="46" t="str">
        <f xml:space="preserve"> IF(C26='Drop down'!A1,Feedback!B76,IF(C26='Drop down'!A2,Feedback!B77, IF(C26='Drop down'!A3, "Feedback vraag 14")))</f>
        <v>Feedback vraag 14</v>
      </c>
      <c r="E26" s="57"/>
      <c r="F26" s="57"/>
    </row>
    <row r="27" spans="1:6" s="48" customFormat="1" ht="45" hidden="1" x14ac:dyDescent="0.25">
      <c r="A27" s="49" t="s">
        <v>235</v>
      </c>
      <c r="C27" s="18" t="s">
        <v>8</v>
      </c>
      <c r="D27" s="49" t="str">
        <f xml:space="preserve"> IF(C27='Drop down'!A1,Feedback!B78,IF(C27='Drop down'!A2,Feedback!B79, IF(C27='Drop down'!A3, "Feedback vraag 14.1")))</f>
        <v>Feedback vraag 14.1</v>
      </c>
      <c r="E27" s="47"/>
      <c r="F27" s="47"/>
    </row>
    <row r="28" spans="1:6" s="50" customFormat="1" ht="150" x14ac:dyDescent="0.25">
      <c r="A28" s="52" t="s">
        <v>240</v>
      </c>
      <c r="C28" s="11" t="s">
        <v>8</v>
      </c>
      <c r="D28" s="52" t="str">
        <f xml:space="preserve"> IF(C28='Drop down'!A1,Feedback!B80,IF(C28='Drop down'!A2,Feedback!B81, IF(C28='Drop down'!A3, "Feedback vraag 15")))</f>
        <v>Feedback vraag 15</v>
      </c>
      <c r="E28" s="74"/>
      <c r="F28" s="74"/>
    </row>
  </sheetData>
  <mergeCells count="2">
    <mergeCell ref="A16:B16"/>
    <mergeCell ref="A19:B19"/>
  </mergeCells>
  <hyperlinks>
    <hyperlink ref="B3" location="'Verklarende info'!A11" display="Klik hier voor meer informatie over stereotypes en vooroordelen"/>
    <hyperlink ref="B13" location="'Verklarende info'!A13" display="Klik hier voor meer informatie over psychosociale belasting"/>
    <hyperlink ref="B15" location="'Verklarende info'!A13" display="Klik hier voor meer informatie over psychosociale belasting"/>
    <hyperlink ref="B14" location="'Verklarende info'!A14" display="Klik hier voor meer informatie over transitie en coming-out"/>
    <hyperlink ref="B18" location="'Verklarende info'!A16" display="Klik hier voor meer informatie over formele en informele verzoeken"/>
    <hyperlink ref="B20" location="'Verklarende info'!A15" display="Klik hier voor meer informatie over transitie"/>
    <hyperlink ref="B25" location="'Verklarende info'!A18" display="Klik hier voor meer informatie over buddy's en reverse mentorship"/>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C20:C28 C10:C11 C13:C15 C17:C18 C3:C8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99FF"/>
  </sheetPr>
  <dimension ref="A1:F14"/>
  <sheetViews>
    <sheetView topLeftCell="A11" workbookViewId="0">
      <selection activeCell="C21" sqref="C21"/>
    </sheetView>
  </sheetViews>
  <sheetFormatPr defaultRowHeight="15" x14ac:dyDescent="0.25"/>
  <cols>
    <col min="1" max="1" width="65.625" customWidth="1"/>
    <col min="2" max="2" width="28.5" customWidth="1"/>
    <col min="3" max="3" width="19.875" customWidth="1"/>
    <col min="4" max="4" width="78.75" customWidth="1"/>
    <col min="5" max="6" width="34.375" style="1" customWidth="1"/>
  </cols>
  <sheetData>
    <row r="1" spans="1:6" s="60" customFormat="1" x14ac:dyDescent="0.25">
      <c r="A1" s="59" t="s">
        <v>2</v>
      </c>
      <c r="B1" s="59" t="s">
        <v>30</v>
      </c>
      <c r="C1" s="59" t="s">
        <v>3</v>
      </c>
      <c r="D1" s="59" t="s">
        <v>4</v>
      </c>
      <c r="E1" s="81" t="s">
        <v>20</v>
      </c>
      <c r="F1" s="81" t="s">
        <v>312</v>
      </c>
    </row>
    <row r="2" spans="1:6" s="50" customFormat="1" x14ac:dyDescent="0.25">
      <c r="A2" s="61" t="s">
        <v>243</v>
      </c>
      <c r="C2" s="11" t="s">
        <v>8</v>
      </c>
      <c r="E2" s="74"/>
      <c r="F2" s="74"/>
    </row>
    <row r="4" spans="1:6" s="45" customFormat="1" ht="270" hidden="1" x14ac:dyDescent="0.25">
      <c r="A4" s="57" t="s">
        <v>244</v>
      </c>
      <c r="B4" s="27" t="s">
        <v>263</v>
      </c>
      <c r="C4" s="14" t="s">
        <v>8</v>
      </c>
      <c r="D4" s="46" t="str">
        <f xml:space="preserve"> IF(C4='Drop down'!A1,Feedback!B82,IF(C4='Drop down'!A2,Feedback!B83, IF(C4='Drop down'!A3, "Feedback vraag 1")))</f>
        <v>Feedback vraag 1</v>
      </c>
      <c r="E4" s="57"/>
      <c r="F4" s="57"/>
    </row>
    <row r="5" spans="1:6" s="48" customFormat="1" ht="165" hidden="1" x14ac:dyDescent="0.25">
      <c r="A5" s="47" t="s">
        <v>253</v>
      </c>
      <c r="C5" s="18" t="s">
        <v>8</v>
      </c>
      <c r="D5" s="49" t="str">
        <f xml:space="preserve"> IF(C5='Drop down'!A1,Feedback!B84,IF(C5='Drop down'!A2,Feedback!B85, IF(C5='Drop down'!A3, "Feedback vraag 2")))</f>
        <v>Feedback vraag 2</v>
      </c>
      <c r="E5" s="47"/>
      <c r="F5" s="47"/>
    </row>
    <row r="6" spans="1:6" s="50" customFormat="1" ht="210" hidden="1" x14ac:dyDescent="0.25">
      <c r="A6" s="52" t="s">
        <v>390</v>
      </c>
      <c r="C6" s="11" t="s">
        <v>8</v>
      </c>
      <c r="D6" s="52" t="str">
        <f xml:space="preserve"> IF(C6='Drop down'!A1,Feedback!B86,IF(C6='Drop down'!A2,Feedback!B87, IF(C6='Drop down'!A3, "Feedback vraag 3")))</f>
        <v>Feedback vraag 3</v>
      </c>
      <c r="E6" s="74"/>
      <c r="F6" s="74"/>
    </row>
    <row r="7" spans="1:6" s="45" customFormat="1" ht="30" hidden="1" x14ac:dyDescent="0.25">
      <c r="A7" s="57" t="s">
        <v>258</v>
      </c>
      <c r="C7" s="14" t="s">
        <v>8</v>
      </c>
      <c r="D7" s="62" t="str">
        <f xml:space="preserve"> IF(C7='Drop down'!A1,Feedback!B88,IF(C7='Drop down'!A2,Feedback!B89, IF(C7='Drop down'!A3, "Feedback vraag 4")))</f>
        <v>Feedback vraag 4</v>
      </c>
      <c r="E7" s="57"/>
      <c r="F7" s="57"/>
    </row>
    <row r="8" spans="1:6" s="48" customFormat="1" ht="255" x14ac:dyDescent="0.25">
      <c r="A8" s="47" t="s">
        <v>391</v>
      </c>
      <c r="B8" s="17" t="s">
        <v>263</v>
      </c>
      <c r="C8" s="18" t="s">
        <v>8</v>
      </c>
      <c r="D8" s="63" t="str">
        <f xml:space="preserve"> IF(C8='Drop down'!A1,Feedback!B90,IF(C8='Drop down'!A2,Feedback!B91, IF(C8='Drop down'!A3, "Feedback vraag 5")))</f>
        <v>Feedback vraag 5</v>
      </c>
      <c r="E8" s="47"/>
      <c r="F8" s="47"/>
    </row>
    <row r="9" spans="1:6" s="50" customFormat="1" ht="30" x14ac:dyDescent="0.25">
      <c r="A9" s="52" t="s">
        <v>268</v>
      </c>
      <c r="C9" s="11" t="s">
        <v>8</v>
      </c>
      <c r="D9" s="64" t="str">
        <f xml:space="preserve"> IF(C9='Drop down'!A1,Feedback!B92,IF(C9='Drop down'!A2,Feedback!B93, IF(C9='Drop down'!A3, "Feedback vraag 6")))</f>
        <v>Feedback vraag 6</v>
      </c>
      <c r="E9" s="74"/>
      <c r="F9" s="74"/>
    </row>
    <row r="10" spans="1:6" s="45" customFormat="1" ht="120" x14ac:dyDescent="0.25">
      <c r="A10" s="46" t="s">
        <v>274</v>
      </c>
      <c r="C10" s="14" t="s">
        <v>8</v>
      </c>
      <c r="D10" s="62" t="str">
        <f xml:space="preserve"> IF(C10='Drop down'!A1,Feedback!B94,IF(C10='Drop down'!A2,Feedback!B95, IF(C10='Drop down'!A3, "Feedback vraag 7")))</f>
        <v>Feedback vraag 7</v>
      </c>
      <c r="E10" s="57"/>
      <c r="F10" s="57"/>
    </row>
    <row r="11" spans="1:6" s="48" customFormat="1" ht="60" x14ac:dyDescent="0.25">
      <c r="A11" s="49" t="s">
        <v>281</v>
      </c>
      <c r="C11" s="18" t="s">
        <v>8</v>
      </c>
      <c r="D11" s="49" t="str">
        <f xml:space="preserve"> IF(C11='Drop down'!A1,Feedback!B96,IF(C11='Drop down'!A2,Feedback!B97, IF(C11='Drop down'!A3, "Feedback vraag 8")))</f>
        <v>Feedback vraag 8</v>
      </c>
      <c r="E11" s="47"/>
      <c r="F11" s="47"/>
    </row>
    <row r="12" spans="1:6" s="50" customFormat="1" ht="60" x14ac:dyDescent="0.25">
      <c r="A12" s="52" t="s">
        <v>285</v>
      </c>
      <c r="C12" s="11" t="s">
        <v>8</v>
      </c>
      <c r="D12" s="64" t="str">
        <f xml:space="preserve"> IF(C12='Drop down'!A1,Feedback!B98,IF(C12='Drop down'!A2,Feedback!B99, IF(C12='Drop down'!A3, "Feedback vraag 9")))</f>
        <v>Feedback vraag 9</v>
      </c>
      <c r="E12" s="74"/>
      <c r="F12" s="74"/>
    </row>
    <row r="13" spans="1:6" s="45" customFormat="1" ht="45" hidden="1" x14ac:dyDescent="0.25">
      <c r="A13" s="46" t="s">
        <v>291</v>
      </c>
      <c r="C13" s="14" t="s">
        <v>8</v>
      </c>
      <c r="D13" s="46" t="str">
        <f xml:space="preserve"> IF(C13='Drop down'!A1,Feedback!B100,IF(C13='Drop down'!A2,Feedback!B101, IF(C13='Drop down'!A3, "Feedback vraag 9.1")))</f>
        <v>Feedback vraag 9.1</v>
      </c>
      <c r="E13" s="57"/>
      <c r="F13" s="57"/>
    </row>
    <row r="14" spans="1:6" s="48" customFormat="1" ht="30" x14ac:dyDescent="0.25">
      <c r="A14" s="49" t="s">
        <v>292</v>
      </c>
      <c r="C14" s="18" t="s">
        <v>8</v>
      </c>
      <c r="D14" s="49" t="str">
        <f xml:space="preserve"> IF(C14='Drop down'!A1,Feedback!B102,IF(C14='Drop down'!A2,Feedback!B103, IF(C14='Drop down'!A3, "Feedback vraag 10")))</f>
        <v>Feedback vraag 10</v>
      </c>
      <c r="E14" s="47"/>
      <c r="F14" s="47"/>
    </row>
  </sheetData>
  <hyperlinks>
    <hyperlink ref="B4" location="'Verklarende info'!A7" display="Klik hier voor meer informatie over jaaractieplan"/>
    <hyperlink ref="B8" location="'Verklarende info'!A7" display="Klik hier voor meer informatie over jaaractieplan"/>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C2 C4:C14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FFCC"/>
  </sheetPr>
  <dimension ref="A1:F6"/>
  <sheetViews>
    <sheetView workbookViewId="0">
      <selection activeCell="C3" sqref="C3"/>
    </sheetView>
  </sheetViews>
  <sheetFormatPr defaultRowHeight="15" x14ac:dyDescent="0.25"/>
  <cols>
    <col min="1" max="1" width="65.625" customWidth="1"/>
    <col min="2" max="2" width="28.5" customWidth="1"/>
    <col min="3" max="3" width="19.875" customWidth="1"/>
    <col min="4" max="4" width="78.75" customWidth="1"/>
    <col min="5" max="6" width="34.375" style="72" customWidth="1"/>
  </cols>
  <sheetData>
    <row r="1" spans="1:6" s="66" customFormat="1" x14ac:dyDescent="0.25">
      <c r="A1" s="65" t="s">
        <v>2</v>
      </c>
      <c r="B1" s="65" t="s">
        <v>30</v>
      </c>
      <c r="C1" s="65" t="s">
        <v>3</v>
      </c>
      <c r="D1" s="65" t="s">
        <v>4</v>
      </c>
      <c r="E1" s="75" t="s">
        <v>20</v>
      </c>
      <c r="F1" s="75" t="s">
        <v>312</v>
      </c>
    </row>
    <row r="2" spans="1:6" s="67" customFormat="1" x14ac:dyDescent="0.25">
      <c r="A2" s="65" t="s">
        <v>297</v>
      </c>
      <c r="E2" s="75"/>
      <c r="F2" s="75"/>
    </row>
    <row r="3" spans="1:6" s="50" customFormat="1" ht="210" x14ac:dyDescent="0.25">
      <c r="A3" s="52" t="s">
        <v>351</v>
      </c>
      <c r="C3" s="11" t="s">
        <v>8</v>
      </c>
      <c r="D3" s="52" t="str">
        <f xml:space="preserve"> IF(C3='Drop down'!A1,Feedback!B104,IF(C3='Drop down'!A2,Feedback!B105, IF(C3='Drop down'!A3, "Feedback vraag 1")))</f>
        <v>Feedback vraag 1</v>
      </c>
      <c r="E3" s="76"/>
      <c r="F3" s="76"/>
    </row>
    <row r="4" spans="1:6" s="45" customFormat="1" ht="105" x14ac:dyDescent="0.25">
      <c r="A4" s="46" t="s">
        <v>300</v>
      </c>
      <c r="C4" s="14" t="s">
        <v>8</v>
      </c>
      <c r="D4" s="46" t="str">
        <f xml:space="preserve"> IF(C4='Drop down'!A1,Feedback!B106,IF(C4='Drop down'!A2,Feedback!B107, IF(C4='Drop down'!A3, "Feedback vraag 2")))</f>
        <v>Feedback vraag 2</v>
      </c>
      <c r="E4" s="77"/>
      <c r="F4" s="77"/>
    </row>
    <row r="5" spans="1:6" s="67" customFormat="1" x14ac:dyDescent="0.25">
      <c r="A5" s="67" t="s">
        <v>305</v>
      </c>
      <c r="E5" s="75"/>
      <c r="F5" s="75"/>
    </row>
    <row r="6" spans="1:6" s="53" customFormat="1" ht="240" x14ac:dyDescent="0.25">
      <c r="A6" s="49" t="s">
        <v>311</v>
      </c>
      <c r="B6" s="17" t="s">
        <v>306</v>
      </c>
      <c r="C6" s="18" t="s">
        <v>8</v>
      </c>
      <c r="D6" s="49" t="str">
        <f xml:space="preserve"> IF(C6='Drop down'!A1,Feedback!B108,IF(C6='Drop down'!A2,Feedback!B109, IF(C6='Drop down'!A3, "Feedback vraag 3")))</f>
        <v>Feedback vraag 3</v>
      </c>
      <c r="E6" s="78"/>
      <c r="F6" s="78"/>
    </row>
  </sheetData>
  <hyperlinks>
    <hyperlink ref="B6" location="'Verklarende info'!A20" display="Klik hier voor meer informatie over diversiteitscharter"/>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C3:C4 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3"/>
  <sheetViews>
    <sheetView workbookViewId="0">
      <selection activeCell="G9" sqref="G9"/>
    </sheetView>
  </sheetViews>
  <sheetFormatPr defaultRowHeight="15" x14ac:dyDescent="0.25"/>
  <sheetData>
    <row r="1" spans="1:1" x14ac:dyDescent="0.25">
      <c r="A1" s="28" t="s">
        <v>6</v>
      </c>
    </row>
    <row r="2" spans="1:1" x14ac:dyDescent="0.25">
      <c r="A2" s="28" t="s">
        <v>7</v>
      </c>
    </row>
    <row r="3" spans="1:1" x14ac:dyDescent="0.25">
      <c r="A3" t="s">
        <v>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119"/>
  <sheetViews>
    <sheetView topLeftCell="A38" workbookViewId="0">
      <selection activeCell="C38" sqref="C38"/>
    </sheetView>
  </sheetViews>
  <sheetFormatPr defaultColWidth="8.75" defaultRowHeight="15" x14ac:dyDescent="0.25"/>
  <cols>
    <col min="1" max="1" width="23.75" style="56" customWidth="1"/>
    <col min="2" max="2" width="78.75" style="56" customWidth="1"/>
    <col min="3" max="3" width="32.5" style="56" bestFit="1" customWidth="1"/>
    <col min="4" max="16384" width="8.75" style="56"/>
  </cols>
  <sheetData>
    <row r="1" spans="1:3" ht="165" x14ac:dyDescent="0.25">
      <c r="A1" s="33" t="s">
        <v>21</v>
      </c>
      <c r="B1" s="33" t="s">
        <v>29</v>
      </c>
    </row>
    <row r="2" spans="1:3" ht="120" x14ac:dyDescent="0.25">
      <c r="A2" s="33" t="s">
        <v>361</v>
      </c>
      <c r="B2" s="33" t="s">
        <v>28</v>
      </c>
    </row>
    <row r="3" spans="1:3" ht="135" x14ac:dyDescent="0.25">
      <c r="A3" s="33" t="s">
        <v>23</v>
      </c>
      <c r="B3" s="33" t="s">
        <v>22</v>
      </c>
    </row>
    <row r="4" spans="1:3" ht="90" x14ac:dyDescent="0.25">
      <c r="A4" s="33" t="s">
        <v>24</v>
      </c>
      <c r="B4" s="33" t="s">
        <v>362</v>
      </c>
    </row>
    <row r="5" spans="1:3" ht="285" x14ac:dyDescent="0.25">
      <c r="A5" s="33" t="s">
        <v>25</v>
      </c>
      <c r="B5" s="33" t="s">
        <v>363</v>
      </c>
    </row>
    <row r="6" spans="1:3" ht="60" x14ac:dyDescent="0.25">
      <c r="A6" s="33" t="s">
        <v>32</v>
      </c>
      <c r="B6" s="33" t="s">
        <v>364</v>
      </c>
    </row>
    <row r="7" spans="1:3" ht="150" x14ac:dyDescent="0.25">
      <c r="A7" s="33" t="s">
        <v>33</v>
      </c>
      <c r="B7" s="33" t="s">
        <v>371</v>
      </c>
    </row>
    <row r="8" spans="1:3" ht="195" x14ac:dyDescent="0.25">
      <c r="A8" s="33" t="s">
        <v>35</v>
      </c>
      <c r="B8" s="33" t="s">
        <v>365</v>
      </c>
    </row>
    <row r="9" spans="1:3" ht="195" x14ac:dyDescent="0.25">
      <c r="A9" s="33" t="s">
        <v>36</v>
      </c>
      <c r="B9" s="33" t="s">
        <v>366</v>
      </c>
    </row>
    <row r="10" spans="1:3" ht="105" x14ac:dyDescent="0.25">
      <c r="A10" s="33" t="s">
        <v>50</v>
      </c>
      <c r="B10" s="33" t="s">
        <v>367</v>
      </c>
    </row>
    <row r="11" spans="1:3" ht="135" x14ac:dyDescent="0.25">
      <c r="A11" s="33" t="s">
        <v>51</v>
      </c>
      <c r="B11" s="33" t="s">
        <v>368</v>
      </c>
    </row>
    <row r="12" spans="1:3" ht="210" x14ac:dyDescent="0.25">
      <c r="A12" s="33" t="s">
        <v>57</v>
      </c>
      <c r="B12" s="33" t="s">
        <v>340</v>
      </c>
    </row>
    <row r="13" spans="1:3" ht="210" x14ac:dyDescent="0.25">
      <c r="A13" s="33" t="s">
        <v>58</v>
      </c>
      <c r="B13" s="33" t="s">
        <v>373</v>
      </c>
    </row>
    <row r="14" spans="1:3" ht="30" x14ac:dyDescent="0.25">
      <c r="A14" s="33" t="s">
        <v>60</v>
      </c>
      <c r="B14" s="33" t="s">
        <v>62</v>
      </c>
    </row>
    <row r="15" spans="1:3" ht="135" x14ac:dyDescent="0.25">
      <c r="A15" s="33" t="s">
        <v>61</v>
      </c>
      <c r="B15" s="33" t="s">
        <v>399</v>
      </c>
      <c r="C15" s="93" t="s">
        <v>400</v>
      </c>
    </row>
    <row r="16" spans="1:3" ht="315" x14ac:dyDescent="0.25">
      <c r="A16" s="33" t="s">
        <v>64</v>
      </c>
      <c r="B16" s="33" t="s">
        <v>82</v>
      </c>
    </row>
    <row r="17" spans="1:2" ht="315" x14ac:dyDescent="0.25">
      <c r="A17" s="33" t="s">
        <v>65</v>
      </c>
      <c r="B17" s="33" t="s">
        <v>66</v>
      </c>
    </row>
    <row r="18" spans="1:2" ht="180" x14ac:dyDescent="0.25">
      <c r="A18" s="33" t="s">
        <v>68</v>
      </c>
      <c r="B18" s="33" t="s">
        <v>83</v>
      </c>
    </row>
    <row r="19" spans="1:2" ht="225" x14ac:dyDescent="0.25">
      <c r="A19" s="33" t="s">
        <v>69</v>
      </c>
      <c r="B19" s="33" t="s">
        <v>70</v>
      </c>
    </row>
    <row r="20" spans="1:2" ht="30" x14ac:dyDescent="0.25">
      <c r="A20" s="33" t="s">
        <v>72</v>
      </c>
      <c r="B20" s="33" t="s">
        <v>62</v>
      </c>
    </row>
    <row r="21" spans="1:2" ht="165" x14ac:dyDescent="0.25">
      <c r="A21" s="33" t="s">
        <v>73</v>
      </c>
      <c r="B21" s="33" t="s">
        <v>74</v>
      </c>
    </row>
    <row r="22" spans="1:2" ht="45" x14ac:dyDescent="0.25">
      <c r="A22" s="33" t="s">
        <v>76</v>
      </c>
      <c r="B22" s="33" t="s">
        <v>84</v>
      </c>
    </row>
    <row r="23" spans="1:2" ht="195" x14ac:dyDescent="0.25">
      <c r="A23" s="33" t="s">
        <v>77</v>
      </c>
      <c r="B23" s="33" t="s">
        <v>78</v>
      </c>
    </row>
    <row r="24" spans="1:2" ht="195" x14ac:dyDescent="0.25">
      <c r="A24" s="33" t="s">
        <v>80</v>
      </c>
      <c r="B24" s="33" t="s">
        <v>85</v>
      </c>
    </row>
    <row r="25" spans="1:2" ht="180" x14ac:dyDescent="0.25">
      <c r="A25" s="33" t="s">
        <v>81</v>
      </c>
      <c r="B25" s="33" t="s">
        <v>86</v>
      </c>
    </row>
    <row r="26" spans="1:2" ht="180" x14ac:dyDescent="0.25">
      <c r="A26" s="33" t="s">
        <v>92</v>
      </c>
      <c r="B26" s="33" t="s">
        <v>94</v>
      </c>
    </row>
    <row r="27" spans="1:2" ht="210" x14ac:dyDescent="0.25">
      <c r="A27" s="33" t="s">
        <v>93</v>
      </c>
      <c r="B27" s="33" t="s">
        <v>95</v>
      </c>
    </row>
    <row r="28" spans="1:2" ht="135" x14ac:dyDescent="0.25">
      <c r="A28" s="33" t="s">
        <v>100</v>
      </c>
      <c r="B28" s="33" t="s">
        <v>102</v>
      </c>
    </row>
    <row r="29" spans="1:2" ht="165" x14ac:dyDescent="0.25">
      <c r="A29" s="33" t="s">
        <v>101</v>
      </c>
      <c r="B29" s="33" t="s">
        <v>103</v>
      </c>
    </row>
    <row r="30" spans="1:2" ht="90" x14ac:dyDescent="0.25">
      <c r="A30" s="33" t="s">
        <v>106</v>
      </c>
      <c r="B30" s="33" t="s">
        <v>374</v>
      </c>
    </row>
    <row r="31" spans="1:2" ht="180" x14ac:dyDescent="0.25">
      <c r="A31" s="33" t="s">
        <v>105</v>
      </c>
      <c r="B31" s="33" t="s">
        <v>107</v>
      </c>
    </row>
    <row r="32" spans="1:2" ht="210" x14ac:dyDescent="0.25">
      <c r="A32" s="33" t="s">
        <v>109</v>
      </c>
      <c r="B32" s="33" t="s">
        <v>115</v>
      </c>
    </row>
    <row r="33" spans="1:3" ht="300" x14ac:dyDescent="0.25">
      <c r="A33" s="33" t="s">
        <v>110</v>
      </c>
      <c r="B33" s="33" t="s">
        <v>116</v>
      </c>
    </row>
    <row r="34" spans="1:3" ht="210" x14ac:dyDescent="0.25">
      <c r="A34" s="33" t="s">
        <v>118</v>
      </c>
      <c r="B34" s="33" t="s">
        <v>129</v>
      </c>
    </row>
    <row r="35" spans="1:3" ht="210" x14ac:dyDescent="0.25">
      <c r="A35" s="33" t="s">
        <v>119</v>
      </c>
      <c r="B35" s="33" t="s">
        <v>120</v>
      </c>
    </row>
    <row r="36" spans="1:3" ht="45" x14ac:dyDescent="0.25">
      <c r="A36" s="33" t="s">
        <v>126</v>
      </c>
      <c r="B36" s="33" t="s">
        <v>128</v>
      </c>
    </row>
    <row r="37" spans="1:3" ht="390" x14ac:dyDescent="0.25">
      <c r="A37" s="33" t="s">
        <v>127</v>
      </c>
      <c r="B37" s="33" t="s">
        <v>130</v>
      </c>
    </row>
    <row r="38" spans="1:3" ht="75" x14ac:dyDescent="0.25">
      <c r="A38" s="33" t="s">
        <v>134</v>
      </c>
      <c r="B38" s="33" t="s">
        <v>402</v>
      </c>
      <c r="C38" s="93" t="s">
        <v>401</v>
      </c>
    </row>
    <row r="39" spans="1:3" ht="270" x14ac:dyDescent="0.25">
      <c r="A39" s="33" t="s">
        <v>135</v>
      </c>
      <c r="B39" s="33" t="s">
        <v>403</v>
      </c>
      <c r="C39" s="93" t="s">
        <v>401</v>
      </c>
    </row>
    <row r="40" spans="1:3" ht="180" x14ac:dyDescent="0.25">
      <c r="A40" s="33" t="s">
        <v>140</v>
      </c>
      <c r="B40" s="33" t="s">
        <v>142</v>
      </c>
      <c r="C40" s="56" t="s">
        <v>404</v>
      </c>
    </row>
    <row r="41" spans="1:3" ht="180" x14ac:dyDescent="0.25">
      <c r="A41" s="33" t="s">
        <v>141</v>
      </c>
      <c r="B41" s="33" t="s">
        <v>376</v>
      </c>
    </row>
    <row r="42" spans="1:3" ht="30" x14ac:dyDescent="0.25">
      <c r="A42" s="33" t="s">
        <v>144</v>
      </c>
      <c r="B42" s="33" t="s">
        <v>62</v>
      </c>
    </row>
    <row r="43" spans="1:3" ht="285" x14ac:dyDescent="0.25">
      <c r="A43" s="33" t="s">
        <v>145</v>
      </c>
      <c r="B43" s="33" t="s">
        <v>377</v>
      </c>
    </row>
    <row r="44" spans="1:3" ht="120" x14ac:dyDescent="0.25">
      <c r="A44" s="33" t="s">
        <v>147</v>
      </c>
      <c r="B44" s="33" t="s">
        <v>149</v>
      </c>
    </row>
    <row r="45" spans="1:3" ht="210" x14ac:dyDescent="0.25">
      <c r="A45" s="33" t="s">
        <v>148</v>
      </c>
      <c r="B45" s="33" t="s">
        <v>150</v>
      </c>
    </row>
    <row r="46" spans="1:3" ht="90" x14ac:dyDescent="0.25">
      <c r="A46" s="33" t="s">
        <v>344</v>
      </c>
      <c r="B46" s="33" t="s">
        <v>348</v>
      </c>
    </row>
    <row r="47" spans="1:3" ht="75" x14ac:dyDescent="0.25">
      <c r="A47" s="33" t="s">
        <v>345</v>
      </c>
      <c r="B47" s="33" t="s">
        <v>349</v>
      </c>
    </row>
    <row r="48" spans="1:3" ht="90" x14ac:dyDescent="0.25">
      <c r="A48" s="33" t="s">
        <v>346</v>
      </c>
      <c r="B48" s="33" t="s">
        <v>378</v>
      </c>
    </row>
    <row r="49" spans="1:2" ht="90" x14ac:dyDescent="0.25">
      <c r="A49" s="33" t="s">
        <v>347</v>
      </c>
      <c r="B49" s="33" t="s">
        <v>379</v>
      </c>
    </row>
    <row r="50" spans="1:2" ht="120" x14ac:dyDescent="0.25">
      <c r="A50" s="33" t="s">
        <v>152</v>
      </c>
      <c r="B50" s="33" t="s">
        <v>381</v>
      </c>
    </row>
    <row r="51" spans="1:2" ht="105" x14ac:dyDescent="0.25">
      <c r="A51" s="33" t="s">
        <v>153</v>
      </c>
      <c r="B51" s="33" t="s">
        <v>382</v>
      </c>
    </row>
    <row r="52" spans="1:2" ht="135" x14ac:dyDescent="0.25">
      <c r="A52" s="33" t="s">
        <v>155</v>
      </c>
      <c r="B52" s="33" t="s">
        <v>157</v>
      </c>
    </row>
    <row r="53" spans="1:2" ht="135" x14ac:dyDescent="0.25">
      <c r="A53" s="33" t="s">
        <v>156</v>
      </c>
      <c r="B53" s="33" t="s">
        <v>158</v>
      </c>
    </row>
    <row r="54" spans="1:2" ht="150" x14ac:dyDescent="0.25">
      <c r="A54" s="33" t="s">
        <v>161</v>
      </c>
      <c r="B54" s="33" t="s">
        <v>170</v>
      </c>
    </row>
    <row r="55" spans="1:2" ht="135" x14ac:dyDescent="0.25">
      <c r="A55" s="33" t="s">
        <v>162</v>
      </c>
      <c r="B55" s="33" t="s">
        <v>172</v>
      </c>
    </row>
    <row r="56" spans="1:2" ht="105" x14ac:dyDescent="0.25">
      <c r="A56" s="33" t="s">
        <v>163</v>
      </c>
      <c r="B56" s="33" t="s">
        <v>385</v>
      </c>
    </row>
    <row r="57" spans="1:2" ht="105" x14ac:dyDescent="0.25">
      <c r="A57" s="33" t="s">
        <v>164</v>
      </c>
      <c r="B57" s="33" t="s">
        <v>386</v>
      </c>
    </row>
    <row r="58" spans="1:2" ht="210" x14ac:dyDescent="0.25">
      <c r="A58" s="33" t="s">
        <v>166</v>
      </c>
      <c r="B58" s="33" t="s">
        <v>175</v>
      </c>
    </row>
    <row r="59" spans="1:2" ht="270" x14ac:dyDescent="0.25">
      <c r="A59" s="33" t="s">
        <v>167</v>
      </c>
      <c r="B59" s="33" t="s">
        <v>176</v>
      </c>
    </row>
    <row r="60" spans="1:2" ht="75" x14ac:dyDescent="0.25">
      <c r="A60" s="33" t="s">
        <v>179</v>
      </c>
      <c r="B60" s="33" t="s">
        <v>181</v>
      </c>
    </row>
    <row r="61" spans="1:2" ht="105" x14ac:dyDescent="0.25">
      <c r="A61" s="33" t="s">
        <v>180</v>
      </c>
      <c r="B61" s="33" t="s">
        <v>182</v>
      </c>
    </row>
    <row r="62" spans="1:2" ht="225" x14ac:dyDescent="0.25">
      <c r="A62" s="33" t="s">
        <v>184</v>
      </c>
      <c r="B62" s="33" t="s">
        <v>192</v>
      </c>
    </row>
    <row r="63" spans="1:2" ht="225" x14ac:dyDescent="0.25">
      <c r="A63" s="33" t="s">
        <v>185</v>
      </c>
      <c r="B63" s="33" t="s">
        <v>191</v>
      </c>
    </row>
    <row r="64" spans="1:2" ht="105" x14ac:dyDescent="0.25">
      <c r="A64" s="33" t="s">
        <v>195</v>
      </c>
      <c r="B64" s="33" t="s">
        <v>389</v>
      </c>
    </row>
    <row r="65" spans="1:2" ht="105" x14ac:dyDescent="0.25">
      <c r="A65" s="33" t="s">
        <v>196</v>
      </c>
      <c r="B65" s="33" t="s">
        <v>388</v>
      </c>
    </row>
    <row r="66" spans="1:2" ht="45" x14ac:dyDescent="0.25">
      <c r="A66" s="33" t="s">
        <v>200</v>
      </c>
      <c r="B66" s="33" t="s">
        <v>202</v>
      </c>
    </row>
    <row r="67" spans="1:2" ht="45" x14ac:dyDescent="0.25">
      <c r="A67" s="33" t="s">
        <v>201</v>
      </c>
      <c r="B67" s="33" t="s">
        <v>203</v>
      </c>
    </row>
    <row r="68" spans="1:2" ht="30" x14ac:dyDescent="0.25">
      <c r="A68" s="33" t="s">
        <v>205</v>
      </c>
      <c r="B68" s="33" t="s">
        <v>62</v>
      </c>
    </row>
    <row r="69" spans="1:2" ht="195" x14ac:dyDescent="0.25">
      <c r="A69" s="33" t="s">
        <v>206</v>
      </c>
      <c r="B69" s="33" t="s">
        <v>209</v>
      </c>
    </row>
    <row r="70" spans="1:2" ht="105" x14ac:dyDescent="0.25">
      <c r="A70" s="33" t="s">
        <v>220</v>
      </c>
      <c r="B70" s="33" t="s">
        <v>207</v>
      </c>
    </row>
    <row r="71" spans="1:2" ht="105" x14ac:dyDescent="0.25">
      <c r="A71" s="33" t="s">
        <v>221</v>
      </c>
      <c r="B71" s="33" t="s">
        <v>208</v>
      </c>
    </row>
    <row r="72" spans="1:2" ht="195" x14ac:dyDescent="0.25">
      <c r="A72" s="33" t="s">
        <v>222</v>
      </c>
      <c r="B72" s="33" t="s">
        <v>211</v>
      </c>
    </row>
    <row r="73" spans="1:2" ht="195" x14ac:dyDescent="0.25">
      <c r="A73" s="33" t="s">
        <v>223</v>
      </c>
      <c r="B73" s="33" t="s">
        <v>213</v>
      </c>
    </row>
    <row r="74" spans="1:2" ht="105" x14ac:dyDescent="0.25">
      <c r="A74" s="33" t="s">
        <v>224</v>
      </c>
      <c r="B74" s="33" t="s">
        <v>226</v>
      </c>
    </row>
    <row r="75" spans="1:2" ht="105" x14ac:dyDescent="0.25">
      <c r="A75" s="33" t="s">
        <v>225</v>
      </c>
      <c r="B75" s="33" t="s">
        <v>227</v>
      </c>
    </row>
    <row r="76" spans="1:2" ht="225" x14ac:dyDescent="0.25">
      <c r="A76" s="33" t="s">
        <v>229</v>
      </c>
      <c r="B76" s="33" t="s">
        <v>231</v>
      </c>
    </row>
    <row r="77" spans="1:2" ht="225" x14ac:dyDescent="0.25">
      <c r="A77" s="33" t="s">
        <v>230</v>
      </c>
      <c r="B77" s="33" t="s">
        <v>232</v>
      </c>
    </row>
    <row r="78" spans="1:2" ht="210" x14ac:dyDescent="0.25">
      <c r="A78" s="33" t="s">
        <v>234</v>
      </c>
      <c r="B78" s="33" t="s">
        <v>236</v>
      </c>
    </row>
    <row r="79" spans="1:2" ht="210" x14ac:dyDescent="0.25">
      <c r="A79" s="33" t="s">
        <v>233</v>
      </c>
      <c r="B79" s="33" t="s">
        <v>237</v>
      </c>
    </row>
    <row r="80" spans="1:2" ht="255" x14ac:dyDescent="0.25">
      <c r="A80" s="33" t="s">
        <v>238</v>
      </c>
      <c r="B80" s="33" t="s">
        <v>241</v>
      </c>
    </row>
    <row r="81" spans="1:2" ht="255" x14ac:dyDescent="0.25">
      <c r="A81" s="33" t="s">
        <v>239</v>
      </c>
      <c r="B81" s="33" t="s">
        <v>242</v>
      </c>
    </row>
    <row r="82" spans="1:2" ht="75" x14ac:dyDescent="0.25">
      <c r="A82" s="33" t="s">
        <v>245</v>
      </c>
      <c r="B82" s="33" t="s">
        <v>247</v>
      </c>
    </row>
    <row r="83" spans="1:2" ht="105" x14ac:dyDescent="0.25">
      <c r="A83" s="33" t="s">
        <v>246</v>
      </c>
      <c r="B83" s="33" t="s">
        <v>248</v>
      </c>
    </row>
    <row r="84" spans="1:2" ht="90" x14ac:dyDescent="0.25">
      <c r="A84" s="33" t="s">
        <v>249</v>
      </c>
      <c r="B84" s="33" t="s">
        <v>251</v>
      </c>
    </row>
    <row r="85" spans="1:2" ht="105" x14ac:dyDescent="0.25">
      <c r="A85" s="33" t="s">
        <v>250</v>
      </c>
      <c r="B85" s="33" t="s">
        <v>252</v>
      </c>
    </row>
    <row r="86" spans="1:2" ht="120" x14ac:dyDescent="0.25">
      <c r="A86" s="33" t="s">
        <v>254</v>
      </c>
      <c r="B86" s="33" t="s">
        <v>256</v>
      </c>
    </row>
    <row r="87" spans="1:2" ht="195" x14ac:dyDescent="0.25">
      <c r="A87" s="33" t="s">
        <v>255</v>
      </c>
      <c r="B87" s="33" t="s">
        <v>257</v>
      </c>
    </row>
    <row r="88" spans="1:2" ht="45" x14ac:dyDescent="0.25">
      <c r="A88" s="33" t="s">
        <v>259</v>
      </c>
      <c r="B88" s="33" t="s">
        <v>261</v>
      </c>
    </row>
    <row r="89" spans="1:2" ht="150" x14ac:dyDescent="0.25">
      <c r="A89" s="33" t="s">
        <v>260</v>
      </c>
      <c r="B89" s="33" t="s">
        <v>262</v>
      </c>
    </row>
    <row r="90" spans="1:2" ht="105" x14ac:dyDescent="0.25">
      <c r="A90" s="33" t="s">
        <v>264</v>
      </c>
      <c r="B90" s="33" t="s">
        <v>266</v>
      </c>
    </row>
    <row r="91" spans="1:2" ht="180" x14ac:dyDescent="0.25">
      <c r="A91" s="33" t="s">
        <v>265</v>
      </c>
      <c r="B91" s="33" t="s">
        <v>267</v>
      </c>
    </row>
    <row r="92" spans="1:2" ht="150" x14ac:dyDescent="0.25">
      <c r="A92" s="33" t="s">
        <v>269</v>
      </c>
      <c r="B92" s="33" t="s">
        <v>271</v>
      </c>
    </row>
    <row r="93" spans="1:2" ht="180" x14ac:dyDescent="0.25">
      <c r="A93" s="33" t="s">
        <v>270</v>
      </c>
      <c r="B93" s="33" t="s">
        <v>392</v>
      </c>
    </row>
    <row r="94" spans="1:2" ht="120" x14ac:dyDescent="0.25">
      <c r="A94" s="33" t="s">
        <v>272</v>
      </c>
      <c r="B94" s="33" t="s">
        <v>275</v>
      </c>
    </row>
    <row r="95" spans="1:2" ht="270" x14ac:dyDescent="0.25">
      <c r="A95" s="33" t="s">
        <v>273</v>
      </c>
      <c r="B95" s="33" t="s">
        <v>276</v>
      </c>
    </row>
    <row r="96" spans="1:2" ht="120" x14ac:dyDescent="0.25">
      <c r="A96" s="33" t="s">
        <v>277</v>
      </c>
      <c r="B96" s="33" t="s">
        <v>279</v>
      </c>
    </row>
    <row r="97" spans="1:2" ht="180" x14ac:dyDescent="0.25">
      <c r="A97" s="33" t="s">
        <v>278</v>
      </c>
      <c r="B97" s="33" t="s">
        <v>280</v>
      </c>
    </row>
    <row r="98" spans="1:2" ht="60" x14ac:dyDescent="0.25">
      <c r="A98" s="33" t="s">
        <v>282</v>
      </c>
      <c r="B98" s="33" t="s">
        <v>286</v>
      </c>
    </row>
    <row r="99" spans="1:2" ht="345" x14ac:dyDescent="0.25">
      <c r="A99" s="33" t="s">
        <v>283</v>
      </c>
      <c r="B99" s="33" t="s">
        <v>284</v>
      </c>
    </row>
    <row r="100" spans="1:2" ht="45" x14ac:dyDescent="0.25">
      <c r="A100" s="33" t="s">
        <v>287</v>
      </c>
      <c r="B100" s="33" t="s">
        <v>289</v>
      </c>
    </row>
    <row r="101" spans="1:2" ht="135" x14ac:dyDescent="0.25">
      <c r="A101" s="33" t="s">
        <v>288</v>
      </c>
      <c r="B101" s="33" t="s">
        <v>290</v>
      </c>
    </row>
    <row r="102" spans="1:2" ht="45" x14ac:dyDescent="0.25">
      <c r="A102" s="33" t="s">
        <v>293</v>
      </c>
      <c r="B102" s="33" t="s">
        <v>295</v>
      </c>
    </row>
    <row r="103" spans="1:2" ht="135" x14ac:dyDescent="0.25">
      <c r="A103" s="33" t="s">
        <v>294</v>
      </c>
      <c r="B103" s="33" t="s">
        <v>296</v>
      </c>
    </row>
    <row r="104" spans="1:2" ht="165" x14ac:dyDescent="0.25">
      <c r="A104" s="33" t="s">
        <v>298</v>
      </c>
      <c r="B104" s="33" t="s">
        <v>394</v>
      </c>
    </row>
    <row r="105" spans="1:2" ht="275.45" customHeight="1" x14ac:dyDescent="0.25">
      <c r="A105" s="33" t="s">
        <v>299</v>
      </c>
      <c r="B105" s="33" t="s">
        <v>393</v>
      </c>
    </row>
    <row r="106" spans="1:2" ht="270" x14ac:dyDescent="0.25">
      <c r="A106" s="33" t="s">
        <v>302</v>
      </c>
      <c r="B106" s="33" t="s">
        <v>301</v>
      </c>
    </row>
    <row r="107" spans="1:2" ht="270" x14ac:dyDescent="0.25">
      <c r="A107" s="33" t="s">
        <v>304</v>
      </c>
      <c r="B107" s="33" t="s">
        <v>303</v>
      </c>
    </row>
    <row r="108" spans="1:2" ht="185.45" customHeight="1" x14ac:dyDescent="0.25">
      <c r="A108" s="33" t="s">
        <v>309</v>
      </c>
      <c r="B108" s="33" t="s">
        <v>369</v>
      </c>
    </row>
    <row r="109" spans="1:2" ht="210" customHeight="1" x14ac:dyDescent="0.25">
      <c r="A109" s="33" t="s">
        <v>310</v>
      </c>
      <c r="B109" s="33" t="s">
        <v>395</v>
      </c>
    </row>
    <row r="110" spans="1:2" ht="90" x14ac:dyDescent="0.25">
      <c r="A110" s="33" t="s">
        <v>316</v>
      </c>
      <c r="B110" s="33" t="s">
        <v>318</v>
      </c>
    </row>
    <row r="111" spans="1:2" ht="189.6" customHeight="1" x14ac:dyDescent="0.25">
      <c r="A111" s="33" t="s">
        <v>317</v>
      </c>
      <c r="B111" s="33" t="s">
        <v>319</v>
      </c>
    </row>
    <row r="112" spans="1:2" ht="30" x14ac:dyDescent="0.25">
      <c r="A112" s="33" t="s">
        <v>320</v>
      </c>
      <c r="B112" s="56" t="s">
        <v>62</v>
      </c>
    </row>
    <row r="113" spans="1:2" ht="159" customHeight="1" x14ac:dyDescent="0.25">
      <c r="A113" s="33" t="s">
        <v>321</v>
      </c>
      <c r="B113" s="33" t="s">
        <v>322</v>
      </c>
    </row>
    <row r="114" spans="1:2" ht="210" x14ac:dyDescent="0.25">
      <c r="A114" s="33" t="s">
        <v>323</v>
      </c>
      <c r="B114" s="33" t="s">
        <v>331</v>
      </c>
    </row>
    <row r="115" spans="1:2" ht="45" x14ac:dyDescent="0.25">
      <c r="A115" s="33" t="s">
        <v>328</v>
      </c>
      <c r="B115" s="33" t="s">
        <v>330</v>
      </c>
    </row>
    <row r="116" spans="1:2" ht="165" x14ac:dyDescent="0.25">
      <c r="A116" s="33" t="s">
        <v>327</v>
      </c>
      <c r="B116" s="33" t="s">
        <v>370</v>
      </c>
    </row>
    <row r="117" spans="1:2" ht="90" x14ac:dyDescent="0.25">
      <c r="A117" s="33" t="s">
        <v>329</v>
      </c>
      <c r="B117" s="33" t="s">
        <v>332</v>
      </c>
    </row>
    <row r="118" spans="1:2" ht="285" x14ac:dyDescent="0.25">
      <c r="A118" s="33" t="s">
        <v>333</v>
      </c>
      <c r="B118" s="33" t="s">
        <v>336</v>
      </c>
    </row>
    <row r="119" spans="1:2" ht="195" x14ac:dyDescent="0.25">
      <c r="A119" s="33" t="s">
        <v>334</v>
      </c>
      <c r="B119" s="33" t="s">
        <v>337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99"/>
  </sheetPr>
  <dimension ref="A1:F7"/>
  <sheetViews>
    <sheetView workbookViewId="0">
      <selection activeCell="C4" sqref="C4"/>
    </sheetView>
  </sheetViews>
  <sheetFormatPr defaultRowHeight="15" x14ac:dyDescent="0.25"/>
  <cols>
    <col min="1" max="1" width="65.625" customWidth="1"/>
    <col min="2" max="2" width="28.5" customWidth="1"/>
    <col min="3" max="3" width="19.875" customWidth="1"/>
    <col min="4" max="4" width="78.75" customWidth="1"/>
    <col min="5" max="6" width="34.375" style="1" customWidth="1"/>
  </cols>
  <sheetData>
    <row r="1" spans="1:6" s="71" customFormat="1" ht="47.25" x14ac:dyDescent="0.25">
      <c r="A1" s="70" t="s">
        <v>313</v>
      </c>
      <c r="E1" s="79"/>
      <c r="F1" s="79"/>
    </row>
    <row r="2" spans="1:6" s="69" customFormat="1" x14ac:dyDescent="0.25">
      <c r="A2" s="68" t="s">
        <v>2</v>
      </c>
      <c r="B2" s="68" t="s">
        <v>30</v>
      </c>
      <c r="C2" s="68" t="s">
        <v>3</v>
      </c>
      <c r="D2" s="68" t="s">
        <v>4</v>
      </c>
      <c r="E2" s="80" t="s">
        <v>20</v>
      </c>
      <c r="F2" s="80" t="s">
        <v>312</v>
      </c>
    </row>
    <row r="3" spans="1:6" s="50" customFormat="1" ht="60" x14ac:dyDescent="0.25">
      <c r="A3" s="52" t="s">
        <v>315</v>
      </c>
      <c r="C3" s="11" t="s">
        <v>8</v>
      </c>
      <c r="D3" s="52" t="str">
        <f xml:space="preserve"> IF(C3='Drop down'!A1,Feedback!B110,IF(C3='Drop down'!A2,Feedback!B111, IF(C3='Drop down'!A3, "Feedback vraag 1")))</f>
        <v>Feedback vraag 1</v>
      </c>
      <c r="E3" s="74"/>
      <c r="F3" s="74"/>
    </row>
    <row r="4" spans="1:6" s="45" customFormat="1" ht="60" x14ac:dyDescent="0.25">
      <c r="A4" s="57" t="s">
        <v>324</v>
      </c>
      <c r="C4" s="14" t="s">
        <v>8</v>
      </c>
      <c r="D4" s="46" t="str">
        <f xml:space="preserve"> IF(C4='Drop down'!A1,Feedback!B112,IF(C4='Drop down'!A2,Feedback!B113, IF(C4='Drop down'!A3, "Feedback vraag 2")))</f>
        <v>Feedback vraag 2</v>
      </c>
      <c r="E4" s="57"/>
      <c r="F4" s="57"/>
    </row>
    <row r="5" spans="1:6" s="48" customFormat="1" ht="75" hidden="1" x14ac:dyDescent="0.25">
      <c r="A5" s="49" t="s">
        <v>325</v>
      </c>
      <c r="C5" s="18" t="s">
        <v>8</v>
      </c>
      <c r="D5" s="49" t="str">
        <f xml:space="preserve"> IF(C5='Drop down'!A1,Feedback!B114,IF(C5='Drop down'!A2,Feedback!B115, IF(C5='Drop down'!A3, "Feedback vraag 2.1")))</f>
        <v>Feedback vraag 2.1</v>
      </c>
      <c r="E5" s="47"/>
      <c r="F5" s="47"/>
    </row>
    <row r="6" spans="1:6" s="45" customFormat="1" ht="135" hidden="1" x14ac:dyDescent="0.25">
      <c r="A6" s="57" t="s">
        <v>326</v>
      </c>
      <c r="C6" s="14" t="s">
        <v>8</v>
      </c>
      <c r="D6" s="46" t="str">
        <f xml:space="preserve"> IF(C6='Drop down'!A1,Feedback!B116,IF(C6='Drop down'!A2,Feedback!B117, IF(C6='Drop down'!A3, "Feedback vraag 2.2")))</f>
        <v>Feedback vraag 2.2</v>
      </c>
      <c r="E6" s="57"/>
      <c r="F6" s="57"/>
    </row>
    <row r="7" spans="1:6" s="48" customFormat="1" ht="135" x14ac:dyDescent="0.25">
      <c r="A7" s="49" t="s">
        <v>335</v>
      </c>
      <c r="C7" s="18" t="s">
        <v>8</v>
      </c>
      <c r="D7" s="49" t="str">
        <f xml:space="preserve"> IF(C7='Drop down'!A1,Feedback!B118,IF(C7='Drop down'!A2,Feedback!B119, IF(C7='Drop down'!A3, "Feedback vraag 3")))</f>
        <v>Feedback vraag 3</v>
      </c>
      <c r="E7" s="47"/>
      <c r="F7" s="47"/>
    </row>
  </sheetData>
  <hyperlinks>
    <hyperlink ref="A1" location="'Verklarende info'!A21" display="Klik hier voor meer informatie over diversiteitsnetwerken"/>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down'!$A$1:$A$3</xm:f>
          </x14:formula1>
          <xm:sqref>C3:C7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A1BAC4DF7ABA43816E72C84A9F2082" ma:contentTypeVersion="10" ma:contentTypeDescription="Create a new document." ma:contentTypeScope="" ma:versionID="a865a256b2452a9270f9c785bfb5505d">
  <xsd:schema xmlns:xsd="http://www.w3.org/2001/XMLSchema" xmlns:xs="http://www.w3.org/2001/XMLSchema" xmlns:p="http://schemas.microsoft.com/office/2006/metadata/properties" xmlns:ns3="5aed1215-c41a-4a95-9d75-ae8845dcd29a" targetNamespace="http://schemas.microsoft.com/office/2006/metadata/properties" ma:root="true" ma:fieldsID="a75138609e8ae053c7624c971bb761fb" ns3:_="">
    <xsd:import namespace="5aed1215-c41a-4a95-9d75-ae8845dcd29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d1215-c41a-4a95-9d75-ae8845dcd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CD6B32-99B8-46B1-913C-679AA880295D}">
  <ds:schemaRefs>
    <ds:schemaRef ds:uri="http://schemas.microsoft.com/sharepoint/v3/contenttype/forms"/>
  </ds:schemaRefs>
</ds:datastoreItem>
</file>

<file path=customXml/itemProps2.xml><?xml version="1.0" encoding="utf-8"?>
<ds:datastoreItem xmlns:ds="http://schemas.openxmlformats.org/officeDocument/2006/customXml" ds:itemID="{2B663921-6DEC-4A76-86F1-1C80E4AFDB0D}">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5aed1215-c41a-4a95-9d75-ae8845dcd29a"/>
    <ds:schemaRef ds:uri="http://purl.org/dc/terms/"/>
    <ds:schemaRef ds:uri="http://purl.org/dc/elements/1.1/"/>
  </ds:schemaRefs>
</ds:datastoreItem>
</file>

<file path=customXml/itemProps3.xml><?xml version="1.0" encoding="utf-8"?>
<ds:datastoreItem xmlns:ds="http://schemas.openxmlformats.org/officeDocument/2006/customXml" ds:itemID="{8A7ED431-604B-4768-A8B2-7901CB90C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d1215-c41a-4a95-9d75-ae8845dcd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Inleiding</vt:lpstr>
      <vt:lpstr>Instructies</vt:lpstr>
      <vt:lpstr>1. Algemeen beleid</vt:lpstr>
      <vt:lpstr>2. Personeelsbeleid</vt:lpstr>
      <vt:lpstr>3. Leiderschap</vt:lpstr>
      <vt:lpstr>4. Interne &amp; externe comm</vt:lpstr>
      <vt:lpstr>Drop down</vt:lpstr>
      <vt:lpstr>Feedback</vt:lpstr>
      <vt:lpstr>5. Diversiteitsnetwerken</vt:lpstr>
      <vt:lpstr>Verklarende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Delvaux</dc:creator>
  <cp:lastModifiedBy>Marian Coppieters</cp:lastModifiedBy>
  <dcterms:created xsi:type="dcterms:W3CDTF">2020-10-18T18:45:02Z</dcterms:created>
  <dcterms:modified xsi:type="dcterms:W3CDTF">2021-09-29T11:23:35Z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0x0101006AA1BAC4DF7ABA43816E72C84A9F2082</vt:lpwstr>
  </property>
</Properties>
</file>